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4.ведомства" sheetId="1" r:id="rId1"/>
  </sheets>
  <definedNames>
    <definedName name="_Hlk95217897" localSheetId="0">'4.ведомства'!$A$739</definedName>
    <definedName name="_xlnm._FilterDatabase" localSheetId="0" hidden="1">'4.ведомства'!$A$9:$X$1499</definedName>
    <definedName name="_xlnm.Print_Area" localSheetId="0">'4.ведомства'!$A$1:$X$1499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497" i="1"/>
  <c r="W1497"/>
  <c r="R1497"/>
  <c r="Q1497"/>
  <c r="K1497"/>
  <c r="J1497"/>
  <c r="W1496"/>
  <c r="V1496"/>
  <c r="T1496"/>
  <c r="T1495" s="1"/>
  <c r="T1494" s="1"/>
  <c r="T1493" s="1"/>
  <c r="T1492" s="1"/>
  <c r="T1491" s="1"/>
  <c r="T1490" s="1"/>
  <c r="Q1496"/>
  <c r="Q1495" s="1"/>
  <c r="Q1494" s="1"/>
  <c r="Q1493" s="1"/>
  <c r="Q1492" s="1"/>
  <c r="Q1491" s="1"/>
  <c r="Q1490" s="1"/>
  <c r="P1496"/>
  <c r="P1495" s="1"/>
  <c r="P1494" s="1"/>
  <c r="P1493" s="1"/>
  <c r="P1492" s="1"/>
  <c r="P1491" s="1"/>
  <c r="P1490" s="1"/>
  <c r="N1496"/>
  <c r="N1495" s="1"/>
  <c r="N1494" s="1"/>
  <c r="N1493" s="1"/>
  <c r="N1492" s="1"/>
  <c r="N1491" s="1"/>
  <c r="N1490" s="1"/>
  <c r="K1496"/>
  <c r="J1496"/>
  <c r="H1496"/>
  <c r="U1495"/>
  <c r="U1494" s="1"/>
  <c r="U1493" s="1"/>
  <c r="U1492" s="1"/>
  <c r="U1491" s="1"/>
  <c r="U1490" s="1"/>
  <c r="S1495"/>
  <c r="S1494" s="1"/>
  <c r="S1493" s="1"/>
  <c r="S1492" s="1"/>
  <c r="S1491" s="1"/>
  <c r="S1490" s="1"/>
  <c r="O1495"/>
  <c r="O1494" s="1"/>
  <c r="O1493" s="1"/>
  <c r="O1492" s="1"/>
  <c r="O1491" s="1"/>
  <c r="O1490" s="1"/>
  <c r="M1495"/>
  <c r="M1494" s="1"/>
  <c r="M1493" s="1"/>
  <c r="M1492" s="1"/>
  <c r="M1491" s="1"/>
  <c r="M1490" s="1"/>
  <c r="I1495"/>
  <c r="I1494" s="1"/>
  <c r="I1493" s="1"/>
  <c r="I1492" s="1"/>
  <c r="I1491" s="1"/>
  <c r="I1490" s="1"/>
  <c r="G1495"/>
  <c r="G1494" s="1"/>
  <c r="G1493" s="1"/>
  <c r="G1492" s="1"/>
  <c r="G1491" s="1"/>
  <c r="G1490" s="1"/>
  <c r="X1489"/>
  <c r="X1488" s="1"/>
  <c r="X1487" s="1"/>
  <c r="X1486" s="1"/>
  <c r="W1489"/>
  <c r="W1488" s="1"/>
  <c r="W1487" s="1"/>
  <c r="W1486" s="1"/>
  <c r="R1489"/>
  <c r="R1488" s="1"/>
  <c r="R1487" s="1"/>
  <c r="R1486" s="1"/>
  <c r="Q1489"/>
  <c r="Q1488" s="1"/>
  <c r="Q1487" s="1"/>
  <c r="Q1486" s="1"/>
  <c r="L1489"/>
  <c r="L1488" s="1"/>
  <c r="L1487" s="1"/>
  <c r="L1486" s="1"/>
  <c r="K1489"/>
  <c r="K1488" s="1"/>
  <c r="K1487" s="1"/>
  <c r="K1486" s="1"/>
  <c r="V1488"/>
  <c r="V1487" s="1"/>
  <c r="V1486" s="1"/>
  <c r="U1488"/>
  <c r="U1487" s="1"/>
  <c r="T1488"/>
  <c r="T1487" s="1"/>
  <c r="T1486" s="1"/>
  <c r="S1488"/>
  <c r="S1487" s="1"/>
  <c r="S1486" s="1"/>
  <c r="P1488"/>
  <c r="P1487" s="1"/>
  <c r="P1486" s="1"/>
  <c r="O1488"/>
  <c r="O1487" s="1"/>
  <c r="O1486" s="1"/>
  <c r="N1488"/>
  <c r="N1487" s="1"/>
  <c r="N1486" s="1"/>
  <c r="M1488"/>
  <c r="M1487" s="1"/>
  <c r="M1486" s="1"/>
  <c r="J1488"/>
  <c r="J1487" s="1"/>
  <c r="J1486" s="1"/>
  <c r="I1488"/>
  <c r="I1487" s="1"/>
  <c r="H1488"/>
  <c r="H1487" s="1"/>
  <c r="H1486" s="1"/>
  <c r="G1488"/>
  <c r="G1487" s="1"/>
  <c r="G1486" s="1"/>
  <c r="U1486"/>
  <c r="I1486"/>
  <c r="X1485"/>
  <c r="X1484" s="1"/>
  <c r="X1483" s="1"/>
  <c r="W1485"/>
  <c r="W1484" s="1"/>
  <c r="W1483" s="1"/>
  <c r="W1482" s="1"/>
  <c r="R1485"/>
  <c r="Q1485"/>
  <c r="Q1484" s="1"/>
  <c r="Q1483" s="1"/>
  <c r="Q1482" s="1"/>
  <c r="L1485"/>
  <c r="K1485"/>
  <c r="K1484" s="1"/>
  <c r="K1483" s="1"/>
  <c r="K1482" s="1"/>
  <c r="V1484"/>
  <c r="V1483" s="1"/>
  <c r="V1482" s="1"/>
  <c r="U1484"/>
  <c r="U1483" s="1"/>
  <c r="U1482" s="1"/>
  <c r="T1484"/>
  <c r="T1483" s="1"/>
  <c r="T1482" s="1"/>
  <c r="S1484"/>
  <c r="R1484"/>
  <c r="R1483" s="1"/>
  <c r="R1482" s="1"/>
  <c r="P1484"/>
  <c r="P1483" s="1"/>
  <c r="P1482" s="1"/>
  <c r="O1484"/>
  <c r="O1483" s="1"/>
  <c r="O1482" s="1"/>
  <c r="N1484"/>
  <c r="N1483" s="1"/>
  <c r="N1482" s="1"/>
  <c r="M1484"/>
  <c r="M1483" s="1"/>
  <c r="M1482" s="1"/>
  <c r="L1484"/>
  <c r="L1483" s="1"/>
  <c r="L1482" s="1"/>
  <c r="J1484"/>
  <c r="I1484"/>
  <c r="I1483" s="1"/>
  <c r="H1484"/>
  <c r="H1483" s="1"/>
  <c r="H1482" s="1"/>
  <c r="G1484"/>
  <c r="G1483" s="1"/>
  <c r="G1482" s="1"/>
  <c r="S1483"/>
  <c r="S1482" s="1"/>
  <c r="J1483"/>
  <c r="J1482" s="1"/>
  <c r="X1482"/>
  <c r="I1482"/>
  <c r="X1481"/>
  <c r="X1480" s="1"/>
  <c r="X1479" s="1"/>
  <c r="W1481"/>
  <c r="W1480" s="1"/>
  <c r="W1479" s="1"/>
  <c r="R1481"/>
  <c r="R1480" s="1"/>
  <c r="R1479" s="1"/>
  <c r="Q1481"/>
  <c r="Q1480" s="1"/>
  <c r="Q1479" s="1"/>
  <c r="L1481"/>
  <c r="L1480" s="1"/>
  <c r="L1479" s="1"/>
  <c r="K1481"/>
  <c r="K1480" s="1"/>
  <c r="K1479" s="1"/>
  <c r="V1480"/>
  <c r="U1480"/>
  <c r="U1479" s="1"/>
  <c r="T1480"/>
  <c r="T1479" s="1"/>
  <c r="S1480"/>
  <c r="S1479" s="1"/>
  <c r="P1480"/>
  <c r="P1479" s="1"/>
  <c r="O1480"/>
  <c r="O1479" s="1"/>
  <c r="N1480"/>
  <c r="N1479" s="1"/>
  <c r="M1480"/>
  <c r="M1479" s="1"/>
  <c r="J1480"/>
  <c r="J1479" s="1"/>
  <c r="I1480"/>
  <c r="I1479" s="1"/>
  <c r="H1480"/>
  <c r="H1479" s="1"/>
  <c r="G1480"/>
  <c r="G1479" s="1"/>
  <c r="V1479"/>
  <c r="X1478"/>
  <c r="X1477" s="1"/>
  <c r="X1476" s="1"/>
  <c r="X1475" s="1"/>
  <c r="W1478"/>
  <c r="W1477" s="1"/>
  <c r="W1476" s="1"/>
  <c r="R1478"/>
  <c r="R1477" s="1"/>
  <c r="R1476" s="1"/>
  <c r="Q1478"/>
  <c r="Q1477" s="1"/>
  <c r="Q1476" s="1"/>
  <c r="L1478"/>
  <c r="L1477" s="1"/>
  <c r="L1476" s="1"/>
  <c r="K1478"/>
  <c r="K1477" s="1"/>
  <c r="K1476" s="1"/>
  <c r="V1477"/>
  <c r="U1477"/>
  <c r="U1476" s="1"/>
  <c r="T1477"/>
  <c r="T1476" s="1"/>
  <c r="T1475" s="1"/>
  <c r="S1477"/>
  <c r="S1476" s="1"/>
  <c r="P1477"/>
  <c r="P1476" s="1"/>
  <c r="P1475" s="1"/>
  <c r="O1477"/>
  <c r="O1476" s="1"/>
  <c r="N1477"/>
  <c r="M1477"/>
  <c r="M1476" s="1"/>
  <c r="J1477"/>
  <c r="J1476" s="1"/>
  <c r="I1477"/>
  <c r="I1476" s="1"/>
  <c r="H1477"/>
  <c r="H1476" s="1"/>
  <c r="G1477"/>
  <c r="G1476" s="1"/>
  <c r="V1476"/>
  <c r="N1476"/>
  <c r="X1474"/>
  <c r="W1474"/>
  <c r="W1473" s="1"/>
  <c r="W1472" s="1"/>
  <c r="W1471" s="1"/>
  <c r="R1474"/>
  <c r="R1473" s="1"/>
  <c r="R1472" s="1"/>
  <c r="R1471" s="1"/>
  <c r="Q1474"/>
  <c r="Q1473" s="1"/>
  <c r="Q1472" s="1"/>
  <c r="Q1471" s="1"/>
  <c r="L1474"/>
  <c r="K1474"/>
  <c r="K1473" s="1"/>
  <c r="K1472" s="1"/>
  <c r="K1471" s="1"/>
  <c r="X1473"/>
  <c r="X1472" s="1"/>
  <c r="X1471" s="1"/>
  <c r="V1473"/>
  <c r="V1472" s="1"/>
  <c r="V1471" s="1"/>
  <c r="U1473"/>
  <c r="U1472" s="1"/>
  <c r="U1471" s="1"/>
  <c r="T1473"/>
  <c r="T1472" s="1"/>
  <c r="T1471" s="1"/>
  <c r="S1473"/>
  <c r="S1472" s="1"/>
  <c r="S1471" s="1"/>
  <c r="P1473"/>
  <c r="P1472" s="1"/>
  <c r="P1471" s="1"/>
  <c r="O1473"/>
  <c r="O1472" s="1"/>
  <c r="O1471" s="1"/>
  <c r="N1473"/>
  <c r="M1473"/>
  <c r="L1473"/>
  <c r="L1472" s="1"/>
  <c r="L1471" s="1"/>
  <c r="J1473"/>
  <c r="J1472" s="1"/>
  <c r="J1471" s="1"/>
  <c r="I1473"/>
  <c r="I1472" s="1"/>
  <c r="I1471" s="1"/>
  <c r="H1473"/>
  <c r="H1472" s="1"/>
  <c r="H1471" s="1"/>
  <c r="G1473"/>
  <c r="G1472" s="1"/>
  <c r="G1471" s="1"/>
  <c r="N1472"/>
  <c r="N1471" s="1"/>
  <c r="M1472"/>
  <c r="M1471" s="1"/>
  <c r="X1468"/>
  <c r="X1467" s="1"/>
  <c r="W1468"/>
  <c r="W1467" s="1"/>
  <c r="R1468"/>
  <c r="R1467" s="1"/>
  <c r="Q1468"/>
  <c r="Q1467" s="1"/>
  <c r="L1468"/>
  <c r="L1467" s="1"/>
  <c r="K1468"/>
  <c r="K1467" s="1"/>
  <c r="K1464" s="1"/>
  <c r="V1467"/>
  <c r="U1467"/>
  <c r="T1467"/>
  <c r="S1467"/>
  <c r="P1467"/>
  <c r="O1467"/>
  <c r="N1467"/>
  <c r="M1467"/>
  <c r="J1467"/>
  <c r="I1467"/>
  <c r="I1464" s="1"/>
  <c r="H1467"/>
  <c r="G1467"/>
  <c r="X1466"/>
  <c r="X1465" s="1"/>
  <c r="X1464" s="1"/>
  <c r="W1466"/>
  <c r="W1465" s="1"/>
  <c r="R1466"/>
  <c r="R1465" s="1"/>
  <c r="Q1466"/>
  <c r="Q1465" s="1"/>
  <c r="L1466"/>
  <c r="L1465" s="1"/>
  <c r="K1466"/>
  <c r="K1465" s="1"/>
  <c r="V1465"/>
  <c r="U1465"/>
  <c r="T1465"/>
  <c r="S1465"/>
  <c r="P1465"/>
  <c r="O1465"/>
  <c r="N1465"/>
  <c r="M1465"/>
  <c r="J1465"/>
  <c r="I1465"/>
  <c r="H1465"/>
  <c r="G1465"/>
  <c r="X1463"/>
  <c r="X1462" s="1"/>
  <c r="W1463"/>
  <c r="R1463"/>
  <c r="R1462" s="1"/>
  <c r="Q1463"/>
  <c r="Q1462" s="1"/>
  <c r="L1463"/>
  <c r="L1462" s="1"/>
  <c r="K1463"/>
  <c r="K1462" s="1"/>
  <c r="W1462"/>
  <c r="V1462"/>
  <c r="U1462"/>
  <c r="T1462"/>
  <c r="S1462"/>
  <c r="P1462"/>
  <c r="O1462"/>
  <c r="N1462"/>
  <c r="M1462"/>
  <c r="J1462"/>
  <c r="I1462"/>
  <c r="H1462"/>
  <c r="H1455" s="1"/>
  <c r="G1462"/>
  <c r="X1461"/>
  <c r="X1460" s="1"/>
  <c r="W1461"/>
  <c r="R1461"/>
  <c r="R1460" s="1"/>
  <c r="Q1461"/>
  <c r="Q1460" s="1"/>
  <c r="L1461"/>
  <c r="L1460" s="1"/>
  <c r="K1461"/>
  <c r="K1460" s="1"/>
  <c r="W1460"/>
  <c r="V1460"/>
  <c r="U1460"/>
  <c r="U1455" s="1"/>
  <c r="T1460"/>
  <c r="S1460"/>
  <c r="P1460"/>
  <c r="O1460"/>
  <c r="N1460"/>
  <c r="M1460"/>
  <c r="J1460"/>
  <c r="I1460"/>
  <c r="H1460"/>
  <c r="G1460"/>
  <c r="X1459"/>
  <c r="X1458" s="1"/>
  <c r="W1459"/>
  <c r="W1458" s="1"/>
  <c r="R1459"/>
  <c r="R1458" s="1"/>
  <c r="Q1459"/>
  <c r="Q1458" s="1"/>
  <c r="L1459"/>
  <c r="L1458" s="1"/>
  <c r="K1459"/>
  <c r="V1458"/>
  <c r="U1458"/>
  <c r="T1458"/>
  <c r="S1458"/>
  <c r="P1458"/>
  <c r="O1458"/>
  <c r="N1458"/>
  <c r="M1458"/>
  <c r="K1458"/>
  <c r="J1458"/>
  <c r="I1458"/>
  <c r="H1458"/>
  <c r="G1458"/>
  <c r="W1457"/>
  <c r="W1456" s="1"/>
  <c r="V1457"/>
  <c r="V1456" s="1"/>
  <c r="T1457"/>
  <c r="Q1457"/>
  <c r="Q1456" s="1"/>
  <c r="P1457"/>
  <c r="P1456" s="1"/>
  <c r="N1457"/>
  <c r="K1457"/>
  <c r="K1456" s="1"/>
  <c r="J1457"/>
  <c r="J1456" s="1"/>
  <c r="H1457"/>
  <c r="H1456" s="1"/>
  <c r="U1456"/>
  <c r="S1456"/>
  <c r="O1456"/>
  <c r="M1456"/>
  <c r="I1456"/>
  <c r="G1456"/>
  <c r="X1450"/>
  <c r="X1449" s="1"/>
  <c r="W1450"/>
  <c r="W1449" s="1"/>
  <c r="R1450"/>
  <c r="R1449" s="1"/>
  <c r="Q1450"/>
  <c r="K1450"/>
  <c r="K1449" s="1"/>
  <c r="J1450"/>
  <c r="J1449" s="1"/>
  <c r="V1449"/>
  <c r="U1449"/>
  <c r="U1446" s="1"/>
  <c r="U1445" s="1"/>
  <c r="T1449"/>
  <c r="S1449"/>
  <c r="Q1449"/>
  <c r="P1449"/>
  <c r="O1449"/>
  <c r="N1449"/>
  <c r="M1449"/>
  <c r="I1449"/>
  <c r="H1449"/>
  <c r="G1449"/>
  <c r="X1448"/>
  <c r="X1447" s="1"/>
  <c r="W1448"/>
  <c r="W1447" s="1"/>
  <c r="R1448"/>
  <c r="R1447" s="1"/>
  <c r="Q1448"/>
  <c r="Q1447" s="1"/>
  <c r="Q1446" s="1"/>
  <c r="Q1445" s="1"/>
  <c r="K1448"/>
  <c r="K1447" s="1"/>
  <c r="J1448"/>
  <c r="L1448" s="1"/>
  <c r="L1447" s="1"/>
  <c r="V1447"/>
  <c r="U1447"/>
  <c r="T1447"/>
  <c r="S1447"/>
  <c r="P1447"/>
  <c r="O1447"/>
  <c r="N1447"/>
  <c r="M1447"/>
  <c r="I1447"/>
  <c r="H1447"/>
  <c r="G1447"/>
  <c r="X1444"/>
  <c r="W1444"/>
  <c r="R1444"/>
  <c r="Q1444"/>
  <c r="L1444"/>
  <c r="K1444"/>
  <c r="X1443"/>
  <c r="W1443"/>
  <c r="R1443"/>
  <c r="Q1443"/>
  <c r="L1443"/>
  <c r="K1443"/>
  <c r="K1441" s="1"/>
  <c r="X1442"/>
  <c r="W1442"/>
  <c r="R1442"/>
  <c r="Q1442"/>
  <c r="L1442"/>
  <c r="K1442"/>
  <c r="X1441"/>
  <c r="W1441"/>
  <c r="V1441"/>
  <c r="U1441"/>
  <c r="U1438" s="1"/>
  <c r="T1441"/>
  <c r="T1438" s="1"/>
  <c r="S1441"/>
  <c r="S1438" s="1"/>
  <c r="P1441"/>
  <c r="O1441"/>
  <c r="N1441"/>
  <c r="M1441"/>
  <c r="J1441"/>
  <c r="I1441"/>
  <c r="H1441"/>
  <c r="G1441"/>
  <c r="X1440"/>
  <c r="X1439" s="1"/>
  <c r="W1440"/>
  <c r="W1439" s="1"/>
  <c r="R1440"/>
  <c r="R1439" s="1"/>
  <c r="Q1440"/>
  <c r="Q1439" s="1"/>
  <c r="L1440"/>
  <c r="K1440"/>
  <c r="K1439" s="1"/>
  <c r="V1439"/>
  <c r="U1439"/>
  <c r="T1439"/>
  <c r="S1439"/>
  <c r="P1439"/>
  <c r="P1438" s="1"/>
  <c r="O1439"/>
  <c r="N1439"/>
  <c r="M1439"/>
  <c r="L1439"/>
  <c r="J1439"/>
  <c r="J1438" s="1"/>
  <c r="I1439"/>
  <c r="I1438" s="1"/>
  <c r="H1439"/>
  <c r="G1439"/>
  <c r="X1437"/>
  <c r="X1436" s="1"/>
  <c r="W1437"/>
  <c r="W1436" s="1"/>
  <c r="W1433" s="1"/>
  <c r="R1437"/>
  <c r="R1436" s="1"/>
  <c r="R1433" s="1"/>
  <c r="Q1437"/>
  <c r="Q1436" s="1"/>
  <c r="L1437"/>
  <c r="K1437"/>
  <c r="V1436"/>
  <c r="U1436"/>
  <c r="T1436"/>
  <c r="S1436"/>
  <c r="P1436"/>
  <c r="O1436"/>
  <c r="N1436"/>
  <c r="N1433" s="1"/>
  <c r="M1436"/>
  <c r="M1433" s="1"/>
  <c r="L1436"/>
  <c r="K1436"/>
  <c r="J1436"/>
  <c r="I1436"/>
  <c r="H1436"/>
  <c r="G1436"/>
  <c r="X1435"/>
  <c r="W1435"/>
  <c r="W1434" s="1"/>
  <c r="R1435"/>
  <c r="R1434" s="1"/>
  <c r="Q1435"/>
  <c r="Q1434" s="1"/>
  <c r="L1435"/>
  <c r="L1434" s="1"/>
  <c r="K1435"/>
  <c r="K1434" s="1"/>
  <c r="X1434"/>
  <c r="V1434"/>
  <c r="U1434"/>
  <c r="T1434"/>
  <c r="S1434"/>
  <c r="P1434"/>
  <c r="P1433" s="1"/>
  <c r="O1434"/>
  <c r="N1434"/>
  <c r="M1434"/>
  <c r="J1434"/>
  <c r="I1434"/>
  <c r="H1434"/>
  <c r="G1434"/>
  <c r="X1428"/>
  <c r="W1428"/>
  <c r="R1428"/>
  <c r="Q1428"/>
  <c r="L1428"/>
  <c r="K1428"/>
  <c r="X1427"/>
  <c r="W1427"/>
  <c r="R1427"/>
  <c r="Q1427"/>
  <c r="L1427"/>
  <c r="K1427"/>
  <c r="V1426"/>
  <c r="U1426"/>
  <c r="T1426"/>
  <c r="T1423" s="1"/>
  <c r="S1426"/>
  <c r="P1426"/>
  <c r="P1423" s="1"/>
  <c r="O1426"/>
  <c r="N1426"/>
  <c r="M1426"/>
  <c r="J1426"/>
  <c r="I1426"/>
  <c r="H1426"/>
  <c r="G1426"/>
  <c r="G1423" s="1"/>
  <c r="X1425"/>
  <c r="X1424" s="1"/>
  <c r="W1425"/>
  <c r="W1424" s="1"/>
  <c r="R1425"/>
  <c r="R1424" s="1"/>
  <c r="Q1425"/>
  <c r="Q1424" s="1"/>
  <c r="K1425"/>
  <c r="K1424" s="1"/>
  <c r="J1425"/>
  <c r="V1424"/>
  <c r="U1424"/>
  <c r="T1424"/>
  <c r="S1424"/>
  <c r="P1424"/>
  <c r="O1424"/>
  <c r="N1424"/>
  <c r="M1424"/>
  <c r="I1424"/>
  <c r="H1424"/>
  <c r="G1424"/>
  <c r="X1422"/>
  <c r="W1422"/>
  <c r="R1422"/>
  <c r="Q1422"/>
  <c r="L1422"/>
  <c r="K1422"/>
  <c r="X1421"/>
  <c r="W1421"/>
  <c r="W1420" s="1"/>
  <c r="W1419" s="1"/>
  <c r="R1421"/>
  <c r="Q1421"/>
  <c r="L1421"/>
  <c r="K1421"/>
  <c r="V1420"/>
  <c r="V1419" s="1"/>
  <c r="U1420"/>
  <c r="U1419" s="1"/>
  <c r="T1420"/>
  <c r="T1419" s="1"/>
  <c r="S1420"/>
  <c r="S1419" s="1"/>
  <c r="P1420"/>
  <c r="P1419" s="1"/>
  <c r="O1420"/>
  <c r="O1419" s="1"/>
  <c r="N1420"/>
  <c r="N1419" s="1"/>
  <c r="M1420"/>
  <c r="M1419" s="1"/>
  <c r="J1420"/>
  <c r="J1419" s="1"/>
  <c r="I1420"/>
  <c r="I1419" s="1"/>
  <c r="H1420"/>
  <c r="H1419" s="1"/>
  <c r="G1420"/>
  <c r="G1419" s="1"/>
  <c r="X1417"/>
  <c r="X1416" s="1"/>
  <c r="X1415" s="1"/>
  <c r="W1417"/>
  <c r="W1416" s="1"/>
  <c r="W1415" s="1"/>
  <c r="R1417"/>
  <c r="R1416" s="1"/>
  <c r="R1415" s="1"/>
  <c r="Q1417"/>
  <c r="Q1416" s="1"/>
  <c r="Q1415" s="1"/>
  <c r="L1417"/>
  <c r="L1416" s="1"/>
  <c r="L1415" s="1"/>
  <c r="L1411" s="1"/>
  <c r="K1417"/>
  <c r="V1416"/>
  <c r="V1415" s="1"/>
  <c r="U1416"/>
  <c r="U1415" s="1"/>
  <c r="T1416"/>
  <c r="T1415" s="1"/>
  <c r="S1416"/>
  <c r="P1416"/>
  <c r="P1415" s="1"/>
  <c r="O1416"/>
  <c r="O1415" s="1"/>
  <c r="N1416"/>
  <c r="N1415" s="1"/>
  <c r="M1416"/>
  <c r="M1415" s="1"/>
  <c r="K1416"/>
  <c r="K1415" s="1"/>
  <c r="J1416"/>
  <c r="J1415" s="1"/>
  <c r="I1416"/>
  <c r="I1415" s="1"/>
  <c r="H1416"/>
  <c r="H1415" s="1"/>
  <c r="G1416"/>
  <c r="G1415" s="1"/>
  <c r="S1415"/>
  <c r="X1414"/>
  <c r="X1413" s="1"/>
  <c r="X1412" s="1"/>
  <c r="W1414"/>
  <c r="W1413" s="1"/>
  <c r="W1412" s="1"/>
  <c r="W1411" s="1"/>
  <c r="R1414"/>
  <c r="R1413" s="1"/>
  <c r="R1412" s="1"/>
  <c r="Q1414"/>
  <c r="Q1413" s="1"/>
  <c r="Q1412" s="1"/>
  <c r="L1414"/>
  <c r="K1414"/>
  <c r="K1413" s="1"/>
  <c r="K1412" s="1"/>
  <c r="V1413"/>
  <c r="V1412" s="1"/>
  <c r="U1413"/>
  <c r="U1412" s="1"/>
  <c r="T1413"/>
  <c r="S1413"/>
  <c r="S1412" s="1"/>
  <c r="P1413"/>
  <c r="P1412" s="1"/>
  <c r="O1413"/>
  <c r="O1412" s="1"/>
  <c r="O1411" s="1"/>
  <c r="N1413"/>
  <c r="N1412" s="1"/>
  <c r="M1413"/>
  <c r="M1412" s="1"/>
  <c r="L1413"/>
  <c r="L1412" s="1"/>
  <c r="J1413"/>
  <c r="J1412" s="1"/>
  <c r="J1411" s="1"/>
  <c r="I1413"/>
  <c r="I1412" s="1"/>
  <c r="H1413"/>
  <c r="H1412" s="1"/>
  <c r="H1411" s="1"/>
  <c r="G1413"/>
  <c r="G1412" s="1"/>
  <c r="T1412"/>
  <c r="T1411" s="1"/>
  <c r="X1410"/>
  <c r="W1410"/>
  <c r="R1410"/>
  <c r="Q1410"/>
  <c r="L1410"/>
  <c r="K1410"/>
  <c r="X1409"/>
  <c r="W1409"/>
  <c r="R1409"/>
  <c r="Q1409"/>
  <c r="L1409"/>
  <c r="K1409"/>
  <c r="X1408"/>
  <c r="X1407" s="1"/>
  <c r="W1408"/>
  <c r="W1407" s="1"/>
  <c r="R1408"/>
  <c r="Q1408"/>
  <c r="L1408"/>
  <c r="L1407" s="1"/>
  <c r="K1408"/>
  <c r="K1407" s="1"/>
  <c r="K1404" s="1"/>
  <c r="V1407"/>
  <c r="U1407"/>
  <c r="T1407"/>
  <c r="T1404" s="1"/>
  <c r="S1407"/>
  <c r="S1404" s="1"/>
  <c r="P1407"/>
  <c r="O1407"/>
  <c r="O1404" s="1"/>
  <c r="N1407"/>
  <c r="M1407"/>
  <c r="J1407"/>
  <c r="I1407"/>
  <c r="H1407"/>
  <c r="G1407"/>
  <c r="X1406"/>
  <c r="W1406"/>
  <c r="R1406"/>
  <c r="R1405" s="1"/>
  <c r="Q1406"/>
  <c r="Q1405" s="1"/>
  <c r="L1406"/>
  <c r="L1405" s="1"/>
  <c r="K1406"/>
  <c r="X1405"/>
  <c r="W1405"/>
  <c r="V1405"/>
  <c r="V1404" s="1"/>
  <c r="U1405"/>
  <c r="T1405"/>
  <c r="S1405"/>
  <c r="P1405"/>
  <c r="O1405"/>
  <c r="N1405"/>
  <c r="M1405"/>
  <c r="K1405"/>
  <c r="J1405"/>
  <c r="I1405"/>
  <c r="H1405"/>
  <c r="G1405"/>
  <c r="G1404" s="1"/>
  <c r="U1404"/>
  <c r="X1403"/>
  <c r="X1402" s="1"/>
  <c r="W1403"/>
  <c r="W1402" s="1"/>
  <c r="R1403"/>
  <c r="R1402" s="1"/>
  <c r="Q1403"/>
  <c r="L1403"/>
  <c r="L1402" s="1"/>
  <c r="K1403"/>
  <c r="K1402" s="1"/>
  <c r="V1402"/>
  <c r="U1402"/>
  <c r="T1402"/>
  <c r="S1402"/>
  <c r="Q1402"/>
  <c r="P1402"/>
  <c r="O1402"/>
  <c r="N1402"/>
  <c r="M1402"/>
  <c r="J1402"/>
  <c r="I1402"/>
  <c r="H1402"/>
  <c r="G1402"/>
  <c r="X1401"/>
  <c r="W1401"/>
  <c r="R1401"/>
  <c r="Q1401"/>
  <c r="L1401"/>
  <c r="K1401"/>
  <c r="X1400"/>
  <c r="W1400"/>
  <c r="R1400"/>
  <c r="Q1400"/>
  <c r="L1400"/>
  <c r="L1399" s="1"/>
  <c r="K1400"/>
  <c r="K1399" s="1"/>
  <c r="V1399"/>
  <c r="U1399"/>
  <c r="T1399"/>
  <c r="S1399"/>
  <c r="P1399"/>
  <c r="O1399"/>
  <c r="O1398" s="1"/>
  <c r="N1399"/>
  <c r="N1398" s="1"/>
  <c r="M1399"/>
  <c r="J1399"/>
  <c r="J1398" s="1"/>
  <c r="I1399"/>
  <c r="I1398" s="1"/>
  <c r="H1399"/>
  <c r="G1399"/>
  <c r="G1398" s="1"/>
  <c r="X1397"/>
  <c r="X1396" s="1"/>
  <c r="X1395" s="1"/>
  <c r="W1397"/>
  <c r="W1396" s="1"/>
  <c r="W1395" s="1"/>
  <c r="R1397"/>
  <c r="R1396" s="1"/>
  <c r="R1395" s="1"/>
  <c r="Q1397"/>
  <c r="Q1396" s="1"/>
  <c r="Q1395" s="1"/>
  <c r="L1397"/>
  <c r="L1396" s="1"/>
  <c r="K1397"/>
  <c r="V1396"/>
  <c r="V1395" s="1"/>
  <c r="U1396"/>
  <c r="T1396"/>
  <c r="T1395" s="1"/>
  <c r="S1396"/>
  <c r="S1395" s="1"/>
  <c r="P1396"/>
  <c r="P1395" s="1"/>
  <c r="O1396"/>
  <c r="O1395" s="1"/>
  <c r="N1396"/>
  <c r="N1395" s="1"/>
  <c r="M1396"/>
  <c r="M1395" s="1"/>
  <c r="K1396"/>
  <c r="K1395" s="1"/>
  <c r="J1396"/>
  <c r="J1395" s="1"/>
  <c r="I1396"/>
  <c r="H1396"/>
  <c r="H1395" s="1"/>
  <c r="G1396"/>
  <c r="G1395" s="1"/>
  <c r="U1395"/>
  <c r="L1395"/>
  <c r="I1395"/>
  <c r="X1394"/>
  <c r="X1393" s="1"/>
  <c r="X1392" s="1"/>
  <c r="W1394"/>
  <c r="W1393" s="1"/>
  <c r="W1392" s="1"/>
  <c r="U1394"/>
  <c r="U1393" s="1"/>
  <c r="U1392" s="1"/>
  <c r="R1394"/>
  <c r="Q1394"/>
  <c r="Q1393" s="1"/>
  <c r="Q1392" s="1"/>
  <c r="O1394"/>
  <c r="O1393" s="1"/>
  <c r="O1392" s="1"/>
  <c r="L1394"/>
  <c r="L1393" s="1"/>
  <c r="L1392" s="1"/>
  <c r="I1394"/>
  <c r="V1393"/>
  <c r="V1392" s="1"/>
  <c r="T1393"/>
  <c r="T1392" s="1"/>
  <c r="S1393"/>
  <c r="S1392" s="1"/>
  <c r="R1393"/>
  <c r="R1392" s="1"/>
  <c r="P1393"/>
  <c r="P1392" s="1"/>
  <c r="N1393"/>
  <c r="M1393"/>
  <c r="M1392" s="1"/>
  <c r="J1393"/>
  <c r="J1392" s="1"/>
  <c r="H1393"/>
  <c r="H1392" s="1"/>
  <c r="G1393"/>
  <c r="G1392" s="1"/>
  <c r="N1392"/>
  <c r="X1389"/>
  <c r="X1388" s="1"/>
  <c r="X1387" s="1"/>
  <c r="X1386" s="1"/>
  <c r="W1389"/>
  <c r="W1388" s="1"/>
  <c r="W1387" s="1"/>
  <c r="W1386" s="1"/>
  <c r="W1385" s="1"/>
  <c r="R1389"/>
  <c r="R1388" s="1"/>
  <c r="R1387" s="1"/>
  <c r="R1386" s="1"/>
  <c r="R1385" s="1"/>
  <c r="Q1389"/>
  <c r="Q1388" s="1"/>
  <c r="Q1387" s="1"/>
  <c r="L1389"/>
  <c r="L1388" s="1"/>
  <c r="L1387" s="1"/>
  <c r="L1386" s="1"/>
  <c r="L1385" s="1"/>
  <c r="K1389"/>
  <c r="K1388" s="1"/>
  <c r="K1387" s="1"/>
  <c r="K1386" s="1"/>
  <c r="V1388"/>
  <c r="V1387" s="1"/>
  <c r="V1386" s="1"/>
  <c r="V1385" s="1"/>
  <c r="U1388"/>
  <c r="T1388"/>
  <c r="T1387" s="1"/>
  <c r="T1386" s="1"/>
  <c r="T1385" s="1"/>
  <c r="S1388"/>
  <c r="S1387" s="1"/>
  <c r="S1386" s="1"/>
  <c r="S1385" s="1"/>
  <c r="P1388"/>
  <c r="P1387" s="1"/>
  <c r="P1386" s="1"/>
  <c r="P1385" s="1"/>
  <c r="O1388"/>
  <c r="O1387" s="1"/>
  <c r="O1386" s="1"/>
  <c r="O1385" s="1"/>
  <c r="N1388"/>
  <c r="N1387" s="1"/>
  <c r="N1386" s="1"/>
  <c r="N1385" s="1"/>
  <c r="M1388"/>
  <c r="M1387" s="1"/>
  <c r="M1386" s="1"/>
  <c r="M1385" s="1"/>
  <c r="J1388"/>
  <c r="J1387" s="1"/>
  <c r="J1386" s="1"/>
  <c r="J1385" s="1"/>
  <c r="I1388"/>
  <c r="I1387" s="1"/>
  <c r="I1386" s="1"/>
  <c r="I1385" s="1"/>
  <c r="H1388"/>
  <c r="H1387" s="1"/>
  <c r="G1388"/>
  <c r="G1387" s="1"/>
  <c r="G1386" s="1"/>
  <c r="G1385" s="1"/>
  <c r="U1387"/>
  <c r="U1386" s="1"/>
  <c r="U1385" s="1"/>
  <c r="Q1386"/>
  <c r="Q1385" s="1"/>
  <c r="H1386"/>
  <c r="H1385" s="1"/>
  <c r="X1385"/>
  <c r="K1385"/>
  <c r="X1383"/>
  <c r="X1382" s="1"/>
  <c r="W1383"/>
  <c r="R1383"/>
  <c r="R1382" s="1"/>
  <c r="Q1383"/>
  <c r="Q1382" s="1"/>
  <c r="K1383"/>
  <c r="J1383"/>
  <c r="L1383" s="1"/>
  <c r="L1382" s="1"/>
  <c r="V1382"/>
  <c r="U1382"/>
  <c r="T1382"/>
  <c r="S1382"/>
  <c r="P1382"/>
  <c r="O1382"/>
  <c r="N1382"/>
  <c r="M1382"/>
  <c r="K1382"/>
  <c r="I1382"/>
  <c r="H1382"/>
  <c r="G1382"/>
  <c r="X1381"/>
  <c r="X1380" s="1"/>
  <c r="W1381"/>
  <c r="W1380" s="1"/>
  <c r="R1381"/>
  <c r="R1380" s="1"/>
  <c r="Q1381"/>
  <c r="Q1380" s="1"/>
  <c r="Q1379" s="1"/>
  <c r="Q1378" s="1"/>
  <c r="L1381"/>
  <c r="L1380" s="1"/>
  <c r="K1381"/>
  <c r="K1380" s="1"/>
  <c r="K1379" s="1"/>
  <c r="K1378" s="1"/>
  <c r="V1380"/>
  <c r="V1379" s="1"/>
  <c r="V1378" s="1"/>
  <c r="U1380"/>
  <c r="U1379" s="1"/>
  <c r="U1378" s="1"/>
  <c r="T1380"/>
  <c r="S1380"/>
  <c r="S1379" s="1"/>
  <c r="S1378" s="1"/>
  <c r="P1380"/>
  <c r="O1380"/>
  <c r="O1379" s="1"/>
  <c r="O1378" s="1"/>
  <c r="N1380"/>
  <c r="N1379" s="1"/>
  <c r="N1378" s="1"/>
  <c r="M1380"/>
  <c r="M1379" s="1"/>
  <c r="M1378" s="1"/>
  <c r="J1380"/>
  <c r="J1379" s="1"/>
  <c r="J1378" s="1"/>
  <c r="I1380"/>
  <c r="I1379" s="1"/>
  <c r="I1378" s="1"/>
  <c r="H1380"/>
  <c r="H1379" s="1"/>
  <c r="H1378" s="1"/>
  <c r="G1380"/>
  <c r="G1379" s="1"/>
  <c r="G1378" s="1"/>
  <c r="T1379"/>
  <c r="T1378" s="1"/>
  <c r="P1379"/>
  <c r="P1378" s="1"/>
  <c r="X1377"/>
  <c r="W1377"/>
  <c r="R1377"/>
  <c r="Q1377"/>
  <c r="L1377"/>
  <c r="K1377"/>
  <c r="X1376"/>
  <c r="X1375" s="1"/>
  <c r="W1376"/>
  <c r="W1375" s="1"/>
  <c r="R1376"/>
  <c r="Q1376"/>
  <c r="L1376"/>
  <c r="K1376"/>
  <c r="V1375"/>
  <c r="U1375"/>
  <c r="T1375"/>
  <c r="S1375"/>
  <c r="P1375"/>
  <c r="O1375"/>
  <c r="N1375"/>
  <c r="N1372" s="1"/>
  <c r="M1375"/>
  <c r="J1375"/>
  <c r="I1375"/>
  <c r="H1375"/>
  <c r="G1375"/>
  <c r="X1374"/>
  <c r="X1373" s="1"/>
  <c r="W1374"/>
  <c r="W1373" s="1"/>
  <c r="W1372" s="1"/>
  <c r="R1374"/>
  <c r="Q1374"/>
  <c r="Q1373" s="1"/>
  <c r="L1374"/>
  <c r="K1374"/>
  <c r="K1373" s="1"/>
  <c r="V1373"/>
  <c r="V1372" s="1"/>
  <c r="U1373"/>
  <c r="U1372" s="1"/>
  <c r="T1373"/>
  <c r="T1372" s="1"/>
  <c r="S1373"/>
  <c r="R1373"/>
  <c r="P1373"/>
  <c r="O1373"/>
  <c r="N1373"/>
  <c r="M1373"/>
  <c r="L1373"/>
  <c r="J1373"/>
  <c r="I1373"/>
  <c r="H1373"/>
  <c r="G1373"/>
  <c r="X1371"/>
  <c r="W1371"/>
  <c r="R1371"/>
  <c r="Q1371"/>
  <c r="L1371"/>
  <c r="K1371"/>
  <c r="K1369" s="1"/>
  <c r="K1368" s="1"/>
  <c r="X1370"/>
  <c r="X1369" s="1"/>
  <c r="X1368" s="1"/>
  <c r="W1370"/>
  <c r="W1369" s="1"/>
  <c r="W1368" s="1"/>
  <c r="R1370"/>
  <c r="R1369" s="1"/>
  <c r="R1368" s="1"/>
  <c r="Q1370"/>
  <c r="L1370"/>
  <c r="K1370"/>
  <c r="V1369"/>
  <c r="U1369"/>
  <c r="T1369"/>
  <c r="T1368" s="1"/>
  <c r="S1369"/>
  <c r="S1368" s="1"/>
  <c r="P1369"/>
  <c r="P1368" s="1"/>
  <c r="O1369"/>
  <c r="O1368" s="1"/>
  <c r="N1369"/>
  <c r="N1368" s="1"/>
  <c r="M1369"/>
  <c r="M1368" s="1"/>
  <c r="J1369"/>
  <c r="J1368" s="1"/>
  <c r="I1369"/>
  <c r="I1368" s="1"/>
  <c r="H1369"/>
  <c r="G1369"/>
  <c r="G1368" s="1"/>
  <c r="V1368"/>
  <c r="U1368"/>
  <c r="H1368"/>
  <c r="X1366"/>
  <c r="X1365" s="1"/>
  <c r="X1364" s="1"/>
  <c r="X1363" s="1"/>
  <c r="W1366"/>
  <c r="W1365" s="1"/>
  <c r="W1364" s="1"/>
  <c r="W1363" s="1"/>
  <c r="R1366"/>
  <c r="R1365" s="1"/>
  <c r="R1364" s="1"/>
  <c r="R1363" s="1"/>
  <c r="Q1366"/>
  <c r="L1366"/>
  <c r="K1366"/>
  <c r="K1365" s="1"/>
  <c r="K1364" s="1"/>
  <c r="K1363" s="1"/>
  <c r="V1365"/>
  <c r="V1364" s="1"/>
  <c r="V1363" s="1"/>
  <c r="U1365"/>
  <c r="U1364" s="1"/>
  <c r="U1363" s="1"/>
  <c r="T1365"/>
  <c r="T1364" s="1"/>
  <c r="T1363" s="1"/>
  <c r="S1365"/>
  <c r="Q1365"/>
  <c r="Q1364" s="1"/>
  <c r="Q1363" s="1"/>
  <c r="P1365"/>
  <c r="P1364" s="1"/>
  <c r="P1363" s="1"/>
  <c r="O1365"/>
  <c r="O1364" s="1"/>
  <c r="O1363" s="1"/>
  <c r="N1365"/>
  <c r="N1364" s="1"/>
  <c r="N1363" s="1"/>
  <c r="M1365"/>
  <c r="M1364" s="1"/>
  <c r="M1363" s="1"/>
  <c r="L1365"/>
  <c r="L1364" s="1"/>
  <c r="J1365"/>
  <c r="J1364" s="1"/>
  <c r="J1363" s="1"/>
  <c r="I1365"/>
  <c r="H1365"/>
  <c r="H1364" s="1"/>
  <c r="H1363" s="1"/>
  <c r="G1365"/>
  <c r="S1364"/>
  <c r="I1364"/>
  <c r="I1363" s="1"/>
  <c r="G1364"/>
  <c r="G1363" s="1"/>
  <c r="S1363"/>
  <c r="L1363"/>
  <c r="X1358"/>
  <c r="X1357" s="1"/>
  <c r="X1356" s="1"/>
  <c r="X1355" s="1"/>
  <c r="W1358"/>
  <c r="W1357" s="1"/>
  <c r="W1356" s="1"/>
  <c r="W1355" s="1"/>
  <c r="R1358"/>
  <c r="R1357" s="1"/>
  <c r="R1356" s="1"/>
  <c r="R1355" s="1"/>
  <c r="Q1358"/>
  <c r="Q1357" s="1"/>
  <c r="Q1356" s="1"/>
  <c r="Q1355" s="1"/>
  <c r="L1358"/>
  <c r="L1357" s="1"/>
  <c r="L1356" s="1"/>
  <c r="L1355" s="1"/>
  <c r="K1358"/>
  <c r="K1357" s="1"/>
  <c r="K1356" s="1"/>
  <c r="K1355" s="1"/>
  <c r="V1357"/>
  <c r="V1356" s="1"/>
  <c r="V1355" s="1"/>
  <c r="U1357"/>
  <c r="U1356" s="1"/>
  <c r="T1357"/>
  <c r="T1356" s="1"/>
  <c r="T1355" s="1"/>
  <c r="S1357"/>
  <c r="S1356" s="1"/>
  <c r="S1355" s="1"/>
  <c r="P1357"/>
  <c r="P1356" s="1"/>
  <c r="P1355" s="1"/>
  <c r="O1357"/>
  <c r="O1356" s="1"/>
  <c r="O1355" s="1"/>
  <c r="N1357"/>
  <c r="N1356" s="1"/>
  <c r="M1357"/>
  <c r="M1356" s="1"/>
  <c r="M1355" s="1"/>
  <c r="J1357"/>
  <c r="J1356" s="1"/>
  <c r="J1355" s="1"/>
  <c r="I1357"/>
  <c r="H1357"/>
  <c r="H1356" s="1"/>
  <c r="H1355" s="1"/>
  <c r="G1357"/>
  <c r="G1356" s="1"/>
  <c r="G1355" s="1"/>
  <c r="I1356"/>
  <c r="U1355"/>
  <c r="N1355"/>
  <c r="I1355"/>
  <c r="X1354"/>
  <c r="X1353" s="1"/>
  <c r="X1352" s="1"/>
  <c r="W1354"/>
  <c r="W1353" s="1"/>
  <c r="W1352" s="1"/>
  <c r="R1354"/>
  <c r="Q1354"/>
  <c r="L1354"/>
  <c r="K1354"/>
  <c r="K1353" s="1"/>
  <c r="K1352" s="1"/>
  <c r="V1353"/>
  <c r="V1352" s="1"/>
  <c r="U1353"/>
  <c r="T1353"/>
  <c r="T1352" s="1"/>
  <c r="S1353"/>
  <c r="S1352" s="1"/>
  <c r="R1353"/>
  <c r="R1352" s="1"/>
  <c r="Q1353"/>
  <c r="Q1352" s="1"/>
  <c r="P1353"/>
  <c r="O1353"/>
  <c r="O1352" s="1"/>
  <c r="N1353"/>
  <c r="N1352" s="1"/>
  <c r="M1353"/>
  <c r="M1352" s="1"/>
  <c r="L1353"/>
  <c r="L1352" s="1"/>
  <c r="J1353"/>
  <c r="I1353"/>
  <c r="I1352" s="1"/>
  <c r="H1353"/>
  <c r="H1352" s="1"/>
  <c r="G1353"/>
  <c r="G1352" s="1"/>
  <c r="U1352"/>
  <c r="P1352"/>
  <c r="J1352"/>
  <c r="X1351"/>
  <c r="W1351"/>
  <c r="W1350" s="1"/>
  <c r="W1349" s="1"/>
  <c r="R1351"/>
  <c r="R1350" s="1"/>
  <c r="R1349" s="1"/>
  <c r="Q1351"/>
  <c r="Q1350" s="1"/>
  <c r="Q1349" s="1"/>
  <c r="L1351"/>
  <c r="L1350" s="1"/>
  <c r="L1349" s="1"/>
  <c r="K1351"/>
  <c r="K1350" s="1"/>
  <c r="K1349" s="1"/>
  <c r="X1350"/>
  <c r="X1349" s="1"/>
  <c r="V1350"/>
  <c r="V1349" s="1"/>
  <c r="U1350"/>
  <c r="U1349" s="1"/>
  <c r="T1350"/>
  <c r="T1349" s="1"/>
  <c r="S1350"/>
  <c r="S1349" s="1"/>
  <c r="P1350"/>
  <c r="P1349" s="1"/>
  <c r="O1350"/>
  <c r="O1349" s="1"/>
  <c r="N1350"/>
  <c r="N1349" s="1"/>
  <c r="M1350"/>
  <c r="M1349" s="1"/>
  <c r="J1350"/>
  <c r="J1349" s="1"/>
  <c r="I1350"/>
  <c r="I1349" s="1"/>
  <c r="H1350"/>
  <c r="H1349" s="1"/>
  <c r="G1350"/>
  <c r="G1349" s="1"/>
  <c r="X1348"/>
  <c r="X1347" s="1"/>
  <c r="X1346" s="1"/>
  <c r="W1348"/>
  <c r="W1347" s="1"/>
  <c r="W1346" s="1"/>
  <c r="R1348"/>
  <c r="R1347" s="1"/>
  <c r="R1346" s="1"/>
  <c r="Q1348"/>
  <c r="L1348"/>
  <c r="L1347" s="1"/>
  <c r="L1346" s="1"/>
  <c r="K1348"/>
  <c r="K1347" s="1"/>
  <c r="K1346" s="1"/>
  <c r="V1347"/>
  <c r="V1346" s="1"/>
  <c r="U1347"/>
  <c r="U1346" s="1"/>
  <c r="T1347"/>
  <c r="T1346" s="1"/>
  <c r="S1347"/>
  <c r="Q1347"/>
  <c r="Q1346" s="1"/>
  <c r="P1347"/>
  <c r="P1346" s="1"/>
  <c r="O1347"/>
  <c r="O1346" s="1"/>
  <c r="N1347"/>
  <c r="N1346" s="1"/>
  <c r="M1347"/>
  <c r="M1346" s="1"/>
  <c r="J1347"/>
  <c r="J1346" s="1"/>
  <c r="I1347"/>
  <c r="I1346" s="1"/>
  <c r="H1347"/>
  <c r="H1346" s="1"/>
  <c r="G1347"/>
  <c r="G1346" s="1"/>
  <c r="S1346"/>
  <c r="X1342"/>
  <c r="X1341" s="1"/>
  <c r="W1342"/>
  <c r="W1341" s="1"/>
  <c r="R1342"/>
  <c r="R1341" s="1"/>
  <c r="Q1342"/>
  <c r="Q1341" s="1"/>
  <c r="L1342"/>
  <c r="L1341" s="1"/>
  <c r="K1342"/>
  <c r="K1341" s="1"/>
  <c r="V1341"/>
  <c r="U1341"/>
  <c r="U1338" s="1"/>
  <c r="U1337" s="1"/>
  <c r="T1341"/>
  <c r="S1341"/>
  <c r="P1341"/>
  <c r="O1341"/>
  <c r="N1341"/>
  <c r="M1341"/>
  <c r="J1341"/>
  <c r="I1341"/>
  <c r="H1341"/>
  <c r="H1338" s="1"/>
  <c r="H1337" s="1"/>
  <c r="G1341"/>
  <c r="X1340"/>
  <c r="X1339" s="1"/>
  <c r="X1338" s="1"/>
  <c r="X1337" s="1"/>
  <c r="W1340"/>
  <c r="W1339" s="1"/>
  <c r="R1340"/>
  <c r="R1339" s="1"/>
  <c r="Q1340"/>
  <c r="L1340"/>
  <c r="K1340"/>
  <c r="K1339" s="1"/>
  <c r="V1339"/>
  <c r="U1339"/>
  <c r="T1339"/>
  <c r="T1338" s="1"/>
  <c r="T1337" s="1"/>
  <c r="S1339"/>
  <c r="Q1339"/>
  <c r="P1339"/>
  <c r="O1339"/>
  <c r="N1339"/>
  <c r="M1339"/>
  <c r="L1339"/>
  <c r="J1339"/>
  <c r="J1338" s="1"/>
  <c r="J1337" s="1"/>
  <c r="I1339"/>
  <c r="H1339"/>
  <c r="G1339"/>
  <c r="P1338"/>
  <c r="P1337" s="1"/>
  <c r="O1338"/>
  <c r="O1337" s="1"/>
  <c r="N1338"/>
  <c r="N1337" s="1"/>
  <c r="X1336"/>
  <c r="X1335" s="1"/>
  <c r="W1336"/>
  <c r="W1335" s="1"/>
  <c r="R1336"/>
  <c r="R1335" s="1"/>
  <c r="Q1336"/>
  <c r="L1336"/>
  <c r="L1335" s="1"/>
  <c r="K1336"/>
  <c r="K1335" s="1"/>
  <c r="K1332" s="1"/>
  <c r="V1335"/>
  <c r="U1335"/>
  <c r="T1335"/>
  <c r="S1335"/>
  <c r="Q1335"/>
  <c r="P1335"/>
  <c r="O1335"/>
  <c r="N1335"/>
  <c r="M1335"/>
  <c r="J1335"/>
  <c r="I1335"/>
  <c r="H1335"/>
  <c r="G1335"/>
  <c r="X1334"/>
  <c r="X1333" s="1"/>
  <c r="W1334"/>
  <c r="W1333" s="1"/>
  <c r="W1332" s="1"/>
  <c r="R1334"/>
  <c r="R1333" s="1"/>
  <c r="Q1334"/>
  <c r="Q1333" s="1"/>
  <c r="Q1332" s="1"/>
  <c r="L1334"/>
  <c r="L1333" s="1"/>
  <c r="K1334"/>
  <c r="K1333" s="1"/>
  <c r="V1333"/>
  <c r="U1333"/>
  <c r="T1333"/>
  <c r="S1333"/>
  <c r="P1333"/>
  <c r="O1333"/>
  <c r="N1333"/>
  <c r="N1332" s="1"/>
  <c r="M1333"/>
  <c r="J1333"/>
  <c r="I1333"/>
  <c r="H1333"/>
  <c r="G1333"/>
  <c r="V1332"/>
  <c r="P1332"/>
  <c r="I1332"/>
  <c r="X1331"/>
  <c r="W1331"/>
  <c r="R1331"/>
  <c r="Q1331"/>
  <c r="L1331"/>
  <c r="K1331"/>
  <c r="X1330"/>
  <c r="W1330"/>
  <c r="R1330"/>
  <c r="Q1330"/>
  <c r="L1330"/>
  <c r="K1330"/>
  <c r="V1329"/>
  <c r="U1329"/>
  <c r="T1329"/>
  <c r="S1329"/>
  <c r="P1329"/>
  <c r="O1329"/>
  <c r="N1329"/>
  <c r="M1329"/>
  <c r="J1329"/>
  <c r="I1329"/>
  <c r="H1329"/>
  <c r="G1329"/>
  <c r="X1328"/>
  <c r="W1328"/>
  <c r="R1328"/>
  <c r="R1326" s="1"/>
  <c r="Q1328"/>
  <c r="L1328"/>
  <c r="K1328"/>
  <c r="X1327"/>
  <c r="W1327"/>
  <c r="W1326" s="1"/>
  <c r="R1327"/>
  <c r="Q1327"/>
  <c r="L1327"/>
  <c r="K1327"/>
  <c r="K1326" s="1"/>
  <c r="V1326"/>
  <c r="U1326"/>
  <c r="T1326"/>
  <c r="S1326"/>
  <c r="S1325" s="1"/>
  <c r="P1326"/>
  <c r="O1326"/>
  <c r="N1326"/>
  <c r="M1326"/>
  <c r="J1326"/>
  <c r="I1326"/>
  <c r="H1326"/>
  <c r="G1326"/>
  <c r="P1325"/>
  <c r="X1319"/>
  <c r="X1318" s="1"/>
  <c r="X1317" s="1"/>
  <c r="X1316" s="1"/>
  <c r="W1319"/>
  <c r="W1318" s="1"/>
  <c r="W1317" s="1"/>
  <c r="W1316" s="1"/>
  <c r="R1319"/>
  <c r="R1318" s="1"/>
  <c r="R1317" s="1"/>
  <c r="R1316" s="1"/>
  <c r="Q1319"/>
  <c r="Q1318" s="1"/>
  <c r="L1319"/>
  <c r="K1319"/>
  <c r="V1318"/>
  <c r="V1317" s="1"/>
  <c r="U1318"/>
  <c r="U1317" s="1"/>
  <c r="U1316" s="1"/>
  <c r="T1318"/>
  <c r="T1317" s="1"/>
  <c r="T1316" s="1"/>
  <c r="S1318"/>
  <c r="S1317" s="1"/>
  <c r="S1316" s="1"/>
  <c r="P1318"/>
  <c r="P1317" s="1"/>
  <c r="P1316" s="1"/>
  <c r="O1318"/>
  <c r="O1317" s="1"/>
  <c r="O1316" s="1"/>
  <c r="N1318"/>
  <c r="N1317" s="1"/>
  <c r="N1316" s="1"/>
  <c r="M1318"/>
  <c r="M1317" s="1"/>
  <c r="L1318"/>
  <c r="L1317" s="1"/>
  <c r="L1316" s="1"/>
  <c r="K1318"/>
  <c r="K1317" s="1"/>
  <c r="K1316" s="1"/>
  <c r="J1318"/>
  <c r="J1317" s="1"/>
  <c r="J1316" s="1"/>
  <c r="I1318"/>
  <c r="I1317" s="1"/>
  <c r="I1316" s="1"/>
  <c r="H1318"/>
  <c r="G1318"/>
  <c r="Q1317"/>
  <c r="Q1316" s="1"/>
  <c r="H1317"/>
  <c r="H1316" s="1"/>
  <c r="G1317"/>
  <c r="G1316" s="1"/>
  <c r="V1316"/>
  <c r="M1316"/>
  <c r="X1315"/>
  <c r="X1314" s="1"/>
  <c r="X1313" s="1"/>
  <c r="W1315"/>
  <c r="R1315"/>
  <c r="Q1315"/>
  <c r="Q1314" s="1"/>
  <c r="Q1313" s="1"/>
  <c r="L1315"/>
  <c r="K1315"/>
  <c r="W1314"/>
  <c r="W1313" s="1"/>
  <c r="V1314"/>
  <c r="V1313" s="1"/>
  <c r="U1314"/>
  <c r="U1313" s="1"/>
  <c r="T1314"/>
  <c r="T1313" s="1"/>
  <c r="S1314"/>
  <c r="R1314"/>
  <c r="R1313" s="1"/>
  <c r="P1314"/>
  <c r="P1313" s="1"/>
  <c r="O1314"/>
  <c r="O1313" s="1"/>
  <c r="N1314"/>
  <c r="N1313" s="1"/>
  <c r="M1314"/>
  <c r="M1313" s="1"/>
  <c r="L1314"/>
  <c r="L1313" s="1"/>
  <c r="K1314"/>
  <c r="K1313" s="1"/>
  <c r="J1314"/>
  <c r="J1313" s="1"/>
  <c r="I1314"/>
  <c r="I1313" s="1"/>
  <c r="H1314"/>
  <c r="H1313" s="1"/>
  <c r="G1314"/>
  <c r="G1313" s="1"/>
  <c r="S1313"/>
  <c r="X1312"/>
  <c r="X1311" s="1"/>
  <c r="X1310" s="1"/>
  <c r="W1312"/>
  <c r="W1311" s="1"/>
  <c r="W1310" s="1"/>
  <c r="R1312"/>
  <c r="R1311" s="1"/>
  <c r="R1310" s="1"/>
  <c r="Q1312"/>
  <c r="Q1311" s="1"/>
  <c r="Q1310" s="1"/>
  <c r="L1312"/>
  <c r="L1311" s="1"/>
  <c r="L1310" s="1"/>
  <c r="K1312"/>
  <c r="K1311" s="1"/>
  <c r="K1310" s="1"/>
  <c r="V1311"/>
  <c r="V1310" s="1"/>
  <c r="U1311"/>
  <c r="U1310" s="1"/>
  <c r="T1311"/>
  <c r="T1310" s="1"/>
  <c r="S1311"/>
  <c r="S1310" s="1"/>
  <c r="P1311"/>
  <c r="O1311"/>
  <c r="O1310" s="1"/>
  <c r="O1306" s="1"/>
  <c r="O1305" s="1"/>
  <c r="N1311"/>
  <c r="N1310" s="1"/>
  <c r="M1311"/>
  <c r="J1311"/>
  <c r="J1310" s="1"/>
  <c r="I1311"/>
  <c r="I1310" s="1"/>
  <c r="H1311"/>
  <c r="H1310" s="1"/>
  <c r="G1311"/>
  <c r="G1310" s="1"/>
  <c r="P1310"/>
  <c r="M1310"/>
  <c r="X1309"/>
  <c r="W1309"/>
  <c r="R1309"/>
  <c r="R1308" s="1"/>
  <c r="R1307" s="1"/>
  <c r="Q1309"/>
  <c r="Q1308" s="1"/>
  <c r="Q1307" s="1"/>
  <c r="L1309"/>
  <c r="L1308" s="1"/>
  <c r="L1307" s="1"/>
  <c r="K1309"/>
  <c r="K1308" s="1"/>
  <c r="K1307" s="1"/>
  <c r="X1308"/>
  <c r="X1307" s="1"/>
  <c r="W1308"/>
  <c r="W1307" s="1"/>
  <c r="V1308"/>
  <c r="V1307" s="1"/>
  <c r="U1308"/>
  <c r="U1307" s="1"/>
  <c r="T1308"/>
  <c r="S1308"/>
  <c r="S1307" s="1"/>
  <c r="S1306" s="1"/>
  <c r="S1305" s="1"/>
  <c r="P1308"/>
  <c r="P1307" s="1"/>
  <c r="O1308"/>
  <c r="O1307" s="1"/>
  <c r="N1308"/>
  <c r="M1308"/>
  <c r="M1307" s="1"/>
  <c r="J1308"/>
  <c r="J1307" s="1"/>
  <c r="I1308"/>
  <c r="I1307" s="1"/>
  <c r="H1308"/>
  <c r="H1307" s="1"/>
  <c r="G1308"/>
  <c r="G1307" s="1"/>
  <c r="T1307"/>
  <c r="N1307"/>
  <c r="X1303"/>
  <c r="X1302" s="1"/>
  <c r="W1303"/>
  <c r="W1302" s="1"/>
  <c r="R1303"/>
  <c r="R1302" s="1"/>
  <c r="Q1303"/>
  <c r="Q1302" s="1"/>
  <c r="K1303"/>
  <c r="K1302" s="1"/>
  <c r="J1303"/>
  <c r="V1302"/>
  <c r="U1302"/>
  <c r="T1302"/>
  <c r="S1302"/>
  <c r="P1302"/>
  <c r="O1302"/>
  <c r="N1302"/>
  <c r="M1302"/>
  <c r="I1302"/>
  <c r="H1302"/>
  <c r="G1302"/>
  <c r="X1301"/>
  <c r="X1300" s="1"/>
  <c r="W1301"/>
  <c r="W1300" s="1"/>
  <c r="R1301"/>
  <c r="R1300" s="1"/>
  <c r="Q1301"/>
  <c r="Q1300" s="1"/>
  <c r="L1301"/>
  <c r="L1300" s="1"/>
  <c r="K1301"/>
  <c r="K1300" s="1"/>
  <c r="V1300"/>
  <c r="U1300"/>
  <c r="T1300"/>
  <c r="S1300"/>
  <c r="P1300"/>
  <c r="O1300"/>
  <c r="N1300"/>
  <c r="M1300"/>
  <c r="J1300"/>
  <c r="I1300"/>
  <c r="H1300"/>
  <c r="G1300"/>
  <c r="X1299"/>
  <c r="X1298" s="1"/>
  <c r="W1299"/>
  <c r="W1298" s="1"/>
  <c r="R1299"/>
  <c r="R1298" s="1"/>
  <c r="Q1299"/>
  <c r="Q1298" s="1"/>
  <c r="L1299"/>
  <c r="K1299"/>
  <c r="K1298" s="1"/>
  <c r="V1298"/>
  <c r="U1298"/>
  <c r="T1298"/>
  <c r="S1298"/>
  <c r="P1298"/>
  <c r="O1298"/>
  <c r="N1298"/>
  <c r="M1298"/>
  <c r="L1298"/>
  <c r="J1298"/>
  <c r="I1298"/>
  <c r="H1298"/>
  <c r="G1298"/>
  <c r="X1297"/>
  <c r="W1297"/>
  <c r="W1296" s="1"/>
  <c r="R1297"/>
  <c r="R1296" s="1"/>
  <c r="Q1297"/>
  <c r="L1297"/>
  <c r="K1297"/>
  <c r="X1296"/>
  <c r="V1296"/>
  <c r="U1296"/>
  <c r="T1296"/>
  <c r="S1296"/>
  <c r="Q1296"/>
  <c r="P1296"/>
  <c r="O1296"/>
  <c r="N1296"/>
  <c r="M1296"/>
  <c r="L1296"/>
  <c r="K1296"/>
  <c r="J1296"/>
  <c r="I1296"/>
  <c r="H1296"/>
  <c r="G1296"/>
  <c r="X1295"/>
  <c r="W1295"/>
  <c r="W1294" s="1"/>
  <c r="R1295"/>
  <c r="R1294" s="1"/>
  <c r="Q1295"/>
  <c r="Q1294" s="1"/>
  <c r="L1295"/>
  <c r="L1294" s="1"/>
  <c r="K1295"/>
  <c r="X1294"/>
  <c r="V1294"/>
  <c r="U1294"/>
  <c r="T1294"/>
  <c r="S1294"/>
  <c r="P1294"/>
  <c r="O1294"/>
  <c r="N1294"/>
  <c r="M1294"/>
  <c r="K1294"/>
  <c r="J1294"/>
  <c r="I1294"/>
  <c r="H1294"/>
  <c r="G1294"/>
  <c r="X1291"/>
  <c r="W1291"/>
  <c r="R1291"/>
  <c r="Q1291"/>
  <c r="L1291"/>
  <c r="K1291"/>
  <c r="X1290"/>
  <c r="W1290"/>
  <c r="R1290"/>
  <c r="R1289" s="1"/>
  <c r="Q1290"/>
  <c r="L1290"/>
  <c r="K1290"/>
  <c r="V1289"/>
  <c r="U1289"/>
  <c r="U1286" s="1"/>
  <c r="T1289"/>
  <c r="S1289"/>
  <c r="P1289"/>
  <c r="O1289"/>
  <c r="N1289"/>
  <c r="M1289"/>
  <c r="J1289"/>
  <c r="I1289"/>
  <c r="H1289"/>
  <c r="G1289"/>
  <c r="X1288"/>
  <c r="X1287" s="1"/>
  <c r="W1288"/>
  <c r="W1287" s="1"/>
  <c r="R1288"/>
  <c r="R1287" s="1"/>
  <c r="Q1288"/>
  <c r="Q1287" s="1"/>
  <c r="L1288"/>
  <c r="L1287" s="1"/>
  <c r="K1288"/>
  <c r="K1287" s="1"/>
  <c r="V1287"/>
  <c r="U1287"/>
  <c r="T1287"/>
  <c r="T1286" s="1"/>
  <c r="S1287"/>
  <c r="P1287"/>
  <c r="O1287"/>
  <c r="N1287"/>
  <c r="M1287"/>
  <c r="J1287"/>
  <c r="I1287"/>
  <c r="H1287"/>
  <c r="G1287"/>
  <c r="X1285"/>
  <c r="W1285"/>
  <c r="R1285"/>
  <c r="Q1285"/>
  <c r="L1285"/>
  <c r="K1285"/>
  <c r="X1284"/>
  <c r="W1284"/>
  <c r="R1284"/>
  <c r="Q1284"/>
  <c r="L1284"/>
  <c r="K1284"/>
  <c r="V1283"/>
  <c r="U1283"/>
  <c r="T1283"/>
  <c r="S1283"/>
  <c r="P1283"/>
  <c r="O1283"/>
  <c r="O1277" s="1"/>
  <c r="N1283"/>
  <c r="M1283"/>
  <c r="J1283"/>
  <c r="I1283"/>
  <c r="H1283"/>
  <c r="G1283"/>
  <c r="X1282"/>
  <c r="X1280" s="1"/>
  <c r="W1282"/>
  <c r="R1282"/>
  <c r="Q1282"/>
  <c r="L1282"/>
  <c r="L1280" s="1"/>
  <c r="K1282"/>
  <c r="X1281"/>
  <c r="W1281"/>
  <c r="R1281"/>
  <c r="Q1281"/>
  <c r="L1281"/>
  <c r="K1281"/>
  <c r="V1280"/>
  <c r="U1280"/>
  <c r="T1280"/>
  <c r="S1280"/>
  <c r="P1280"/>
  <c r="O1280"/>
  <c r="N1280"/>
  <c r="M1280"/>
  <c r="J1280"/>
  <c r="I1280"/>
  <c r="H1280"/>
  <c r="G1280"/>
  <c r="X1279"/>
  <c r="X1278" s="1"/>
  <c r="W1279"/>
  <c r="W1278" s="1"/>
  <c r="R1279"/>
  <c r="R1278" s="1"/>
  <c r="Q1279"/>
  <c r="Q1278" s="1"/>
  <c r="L1279"/>
  <c r="L1278" s="1"/>
  <c r="K1279"/>
  <c r="V1278"/>
  <c r="U1278"/>
  <c r="T1278"/>
  <c r="S1278"/>
  <c r="P1278"/>
  <c r="O1278"/>
  <c r="N1278"/>
  <c r="M1278"/>
  <c r="K1278"/>
  <c r="J1278"/>
  <c r="I1278"/>
  <c r="H1278"/>
  <c r="G1278"/>
  <c r="X1271"/>
  <c r="X1270" s="1"/>
  <c r="W1271"/>
  <c r="W1270" s="1"/>
  <c r="R1271"/>
  <c r="R1270" s="1"/>
  <c r="Q1271"/>
  <c r="Q1270" s="1"/>
  <c r="L1271"/>
  <c r="L1270" s="1"/>
  <c r="K1271"/>
  <c r="K1270" s="1"/>
  <c r="V1270"/>
  <c r="U1270"/>
  <c r="T1270"/>
  <c r="S1270"/>
  <c r="P1270"/>
  <c r="O1270"/>
  <c r="N1270"/>
  <c r="M1270"/>
  <c r="J1270"/>
  <c r="I1270"/>
  <c r="H1270"/>
  <c r="G1270"/>
  <c r="X1269"/>
  <c r="X1268" s="1"/>
  <c r="W1269"/>
  <c r="W1268" s="1"/>
  <c r="R1269"/>
  <c r="R1268" s="1"/>
  <c r="Q1269"/>
  <c r="L1269"/>
  <c r="L1268" s="1"/>
  <c r="K1269"/>
  <c r="K1268" s="1"/>
  <c r="V1268"/>
  <c r="U1268"/>
  <c r="T1268"/>
  <c r="S1268"/>
  <c r="Q1268"/>
  <c r="P1268"/>
  <c r="O1268"/>
  <c r="N1268"/>
  <c r="M1268"/>
  <c r="J1268"/>
  <c r="I1268"/>
  <c r="H1268"/>
  <c r="G1268"/>
  <c r="X1267"/>
  <c r="X1266" s="1"/>
  <c r="W1267"/>
  <c r="W1266" s="1"/>
  <c r="R1267"/>
  <c r="R1266" s="1"/>
  <c r="Q1267"/>
  <c r="Q1266" s="1"/>
  <c r="L1267"/>
  <c r="L1266" s="1"/>
  <c r="K1267"/>
  <c r="K1266" s="1"/>
  <c r="V1266"/>
  <c r="U1266"/>
  <c r="T1266"/>
  <c r="S1266"/>
  <c r="P1266"/>
  <c r="O1266"/>
  <c r="N1266"/>
  <c r="M1266"/>
  <c r="J1266"/>
  <c r="I1266"/>
  <c r="H1266"/>
  <c r="G1266"/>
  <c r="X1265"/>
  <c r="X1264" s="1"/>
  <c r="W1265"/>
  <c r="W1264" s="1"/>
  <c r="R1265"/>
  <c r="R1264" s="1"/>
  <c r="Q1265"/>
  <c r="Q1264" s="1"/>
  <c r="L1265"/>
  <c r="L1264" s="1"/>
  <c r="K1265"/>
  <c r="K1264" s="1"/>
  <c r="V1264"/>
  <c r="U1264"/>
  <c r="T1264"/>
  <c r="S1264"/>
  <c r="P1264"/>
  <c r="O1264"/>
  <c r="N1264"/>
  <c r="M1264"/>
  <c r="J1264"/>
  <c r="I1264"/>
  <c r="H1264"/>
  <c r="G1264"/>
  <c r="X1263"/>
  <c r="X1262" s="1"/>
  <c r="W1263"/>
  <c r="W1262" s="1"/>
  <c r="R1263"/>
  <c r="R1262" s="1"/>
  <c r="Q1263"/>
  <c r="Q1262" s="1"/>
  <c r="K1263"/>
  <c r="K1262" s="1"/>
  <c r="J1263"/>
  <c r="L1263" s="1"/>
  <c r="L1262" s="1"/>
  <c r="V1262"/>
  <c r="U1262"/>
  <c r="T1262"/>
  <c r="S1262"/>
  <c r="P1262"/>
  <c r="O1262"/>
  <c r="N1262"/>
  <c r="M1262"/>
  <c r="J1262"/>
  <c r="I1262"/>
  <c r="H1262"/>
  <c r="G1262"/>
  <c r="X1256"/>
  <c r="X1255" s="1"/>
  <c r="W1256"/>
  <c r="W1255" s="1"/>
  <c r="R1256"/>
  <c r="R1255" s="1"/>
  <c r="Q1256"/>
  <c r="Q1255" s="1"/>
  <c r="L1256"/>
  <c r="L1255" s="1"/>
  <c r="K1256"/>
  <c r="K1255" s="1"/>
  <c r="V1255"/>
  <c r="U1255"/>
  <c r="T1255"/>
  <c r="S1255"/>
  <c r="P1255"/>
  <c r="O1255"/>
  <c r="N1255"/>
  <c r="M1255"/>
  <c r="J1255"/>
  <c r="I1255"/>
  <c r="H1255"/>
  <c r="G1255"/>
  <c r="X1254"/>
  <c r="X1253" s="1"/>
  <c r="W1254"/>
  <c r="W1253" s="1"/>
  <c r="R1254"/>
  <c r="R1253" s="1"/>
  <c r="Q1254"/>
  <c r="Q1253" s="1"/>
  <c r="L1254"/>
  <c r="L1253" s="1"/>
  <c r="K1254"/>
  <c r="K1253" s="1"/>
  <c r="V1253"/>
  <c r="U1253"/>
  <c r="T1253"/>
  <c r="S1253"/>
  <c r="P1253"/>
  <c r="O1253"/>
  <c r="N1253"/>
  <c r="M1253"/>
  <c r="J1253"/>
  <c r="I1253"/>
  <c r="H1253"/>
  <c r="G1253"/>
  <c r="X1252"/>
  <c r="X1251" s="1"/>
  <c r="W1252"/>
  <c r="W1251" s="1"/>
  <c r="R1252"/>
  <c r="R1251" s="1"/>
  <c r="Q1252"/>
  <c r="Q1251" s="1"/>
  <c r="L1252"/>
  <c r="K1252"/>
  <c r="K1251" s="1"/>
  <c r="V1251"/>
  <c r="U1251"/>
  <c r="T1251"/>
  <c r="S1251"/>
  <c r="P1251"/>
  <c r="O1251"/>
  <c r="N1251"/>
  <c r="M1251"/>
  <c r="L1251"/>
  <c r="J1251"/>
  <c r="I1251"/>
  <c r="H1251"/>
  <c r="G1251"/>
  <c r="G1250" s="1"/>
  <c r="G1249" s="1"/>
  <c r="G1248" s="1"/>
  <c r="G1247" s="1"/>
  <c r="W1246"/>
  <c r="W1245" s="1"/>
  <c r="W1244" s="1"/>
  <c r="W1243" s="1"/>
  <c r="W1242" s="1"/>
  <c r="W1241" s="1"/>
  <c r="T1246"/>
  <c r="Q1246"/>
  <c r="Q1245" s="1"/>
  <c r="Q1244" s="1"/>
  <c r="Q1243" s="1"/>
  <c r="Q1242" s="1"/>
  <c r="Q1241" s="1"/>
  <c r="N1246"/>
  <c r="R1246" s="1"/>
  <c r="R1245" s="1"/>
  <c r="R1244" s="1"/>
  <c r="R1243" s="1"/>
  <c r="R1242" s="1"/>
  <c r="R1241" s="1"/>
  <c r="K1246"/>
  <c r="K1245" s="1"/>
  <c r="K1244" s="1"/>
  <c r="K1243" s="1"/>
  <c r="K1242" s="1"/>
  <c r="K1241" s="1"/>
  <c r="H1246"/>
  <c r="L1246" s="1"/>
  <c r="L1245" s="1"/>
  <c r="L1244" s="1"/>
  <c r="L1243" s="1"/>
  <c r="L1242" s="1"/>
  <c r="L1241" s="1"/>
  <c r="V1245"/>
  <c r="U1245"/>
  <c r="U1244" s="1"/>
  <c r="U1243" s="1"/>
  <c r="U1242" s="1"/>
  <c r="U1241" s="1"/>
  <c r="S1245"/>
  <c r="S1244" s="1"/>
  <c r="S1243" s="1"/>
  <c r="S1242" s="1"/>
  <c r="S1241" s="1"/>
  <c r="P1245"/>
  <c r="P1244" s="1"/>
  <c r="P1243" s="1"/>
  <c r="P1242" s="1"/>
  <c r="P1241" s="1"/>
  <c r="O1245"/>
  <c r="O1244" s="1"/>
  <c r="O1243" s="1"/>
  <c r="O1242" s="1"/>
  <c r="O1241" s="1"/>
  <c r="M1245"/>
  <c r="M1244" s="1"/>
  <c r="M1243" s="1"/>
  <c r="M1242" s="1"/>
  <c r="J1245"/>
  <c r="J1244" s="1"/>
  <c r="J1243" s="1"/>
  <c r="J1242" s="1"/>
  <c r="J1241" s="1"/>
  <c r="I1245"/>
  <c r="I1244" s="1"/>
  <c r="I1243" s="1"/>
  <c r="I1242" s="1"/>
  <c r="I1241" s="1"/>
  <c r="G1245"/>
  <c r="G1244" s="1"/>
  <c r="G1243" s="1"/>
  <c r="G1242" s="1"/>
  <c r="G1241" s="1"/>
  <c r="V1244"/>
  <c r="V1243" s="1"/>
  <c r="V1242" s="1"/>
  <c r="V1241" s="1"/>
  <c r="M1241"/>
  <c r="X1239"/>
  <c r="X1238" s="1"/>
  <c r="X1237" s="1"/>
  <c r="X1236" s="1"/>
  <c r="X1235" s="1"/>
  <c r="X1234" s="1"/>
  <c r="W1239"/>
  <c r="W1238" s="1"/>
  <c r="W1237" s="1"/>
  <c r="W1236" s="1"/>
  <c r="W1235" s="1"/>
  <c r="W1234" s="1"/>
  <c r="R1239"/>
  <c r="R1238" s="1"/>
  <c r="R1237" s="1"/>
  <c r="R1236" s="1"/>
  <c r="R1235" s="1"/>
  <c r="R1234" s="1"/>
  <c r="Q1239"/>
  <c r="Q1238" s="1"/>
  <c r="Q1237" s="1"/>
  <c r="Q1236" s="1"/>
  <c r="Q1235" s="1"/>
  <c r="Q1234" s="1"/>
  <c r="L1239"/>
  <c r="K1239"/>
  <c r="K1238" s="1"/>
  <c r="V1238"/>
  <c r="V1237" s="1"/>
  <c r="V1236" s="1"/>
  <c r="V1235" s="1"/>
  <c r="V1234" s="1"/>
  <c r="U1238"/>
  <c r="U1237" s="1"/>
  <c r="U1236" s="1"/>
  <c r="U1235" s="1"/>
  <c r="U1234" s="1"/>
  <c r="T1238"/>
  <c r="S1238"/>
  <c r="S1237" s="1"/>
  <c r="S1236" s="1"/>
  <c r="S1235" s="1"/>
  <c r="S1234" s="1"/>
  <c r="P1238"/>
  <c r="O1238"/>
  <c r="O1237" s="1"/>
  <c r="O1236" s="1"/>
  <c r="O1235" s="1"/>
  <c r="O1234" s="1"/>
  <c r="N1238"/>
  <c r="N1237" s="1"/>
  <c r="N1236" s="1"/>
  <c r="N1235" s="1"/>
  <c r="N1234" s="1"/>
  <c r="M1238"/>
  <c r="L1238"/>
  <c r="L1237" s="1"/>
  <c r="L1236" s="1"/>
  <c r="L1235" s="1"/>
  <c r="L1234" s="1"/>
  <c r="J1238"/>
  <c r="J1237" s="1"/>
  <c r="I1238"/>
  <c r="I1237" s="1"/>
  <c r="I1236" s="1"/>
  <c r="I1235" s="1"/>
  <c r="I1234" s="1"/>
  <c r="H1238"/>
  <c r="H1237" s="1"/>
  <c r="G1238"/>
  <c r="T1237"/>
  <c r="T1236" s="1"/>
  <c r="T1235" s="1"/>
  <c r="T1234" s="1"/>
  <c r="P1237"/>
  <c r="P1236" s="1"/>
  <c r="P1235" s="1"/>
  <c r="P1234" s="1"/>
  <c r="M1237"/>
  <c r="M1236" s="1"/>
  <c r="M1235" s="1"/>
  <c r="M1234" s="1"/>
  <c r="K1237"/>
  <c r="K1236" s="1"/>
  <c r="K1235" s="1"/>
  <c r="K1234" s="1"/>
  <c r="G1237"/>
  <c r="G1236" s="1"/>
  <c r="G1235" s="1"/>
  <c r="G1234" s="1"/>
  <c r="J1236"/>
  <c r="J1235" s="1"/>
  <c r="J1234" s="1"/>
  <c r="H1236"/>
  <c r="H1235" s="1"/>
  <c r="H1234" s="1"/>
  <c r="X1233"/>
  <c r="X1232" s="1"/>
  <c r="X1231" s="1"/>
  <c r="W1233"/>
  <c r="W1232" s="1"/>
  <c r="W1231" s="1"/>
  <c r="R1233"/>
  <c r="R1232" s="1"/>
  <c r="R1231" s="1"/>
  <c r="Q1233"/>
  <c r="Q1232" s="1"/>
  <c r="Q1231" s="1"/>
  <c r="L1233"/>
  <c r="L1232" s="1"/>
  <c r="L1231" s="1"/>
  <c r="K1233"/>
  <c r="K1232" s="1"/>
  <c r="K1231" s="1"/>
  <c r="K1227" s="1"/>
  <c r="K1226" s="1"/>
  <c r="K1225" s="1"/>
  <c r="V1232"/>
  <c r="V1231" s="1"/>
  <c r="U1232"/>
  <c r="U1231" s="1"/>
  <c r="T1232"/>
  <c r="T1231" s="1"/>
  <c r="S1232"/>
  <c r="S1231" s="1"/>
  <c r="P1232"/>
  <c r="O1232"/>
  <c r="O1231" s="1"/>
  <c r="N1232"/>
  <c r="N1231" s="1"/>
  <c r="M1232"/>
  <c r="M1231" s="1"/>
  <c r="J1232"/>
  <c r="J1231" s="1"/>
  <c r="I1232"/>
  <c r="I1231" s="1"/>
  <c r="H1232"/>
  <c r="H1231" s="1"/>
  <c r="H1227" s="1"/>
  <c r="H1226" s="1"/>
  <c r="H1225" s="1"/>
  <c r="G1232"/>
  <c r="G1231" s="1"/>
  <c r="P1231"/>
  <c r="P1227" s="1"/>
  <c r="P1226" s="1"/>
  <c r="P1225" s="1"/>
  <c r="X1230"/>
  <c r="X1229" s="1"/>
  <c r="X1228" s="1"/>
  <c r="W1230"/>
  <c r="W1229" s="1"/>
  <c r="W1228" s="1"/>
  <c r="R1230"/>
  <c r="R1229" s="1"/>
  <c r="R1228" s="1"/>
  <c r="Q1230"/>
  <c r="Q1229" s="1"/>
  <c r="Q1228" s="1"/>
  <c r="L1230"/>
  <c r="K1230"/>
  <c r="K1229" s="1"/>
  <c r="V1229"/>
  <c r="V1228" s="1"/>
  <c r="U1229"/>
  <c r="U1228" s="1"/>
  <c r="T1229"/>
  <c r="T1228" s="1"/>
  <c r="S1229"/>
  <c r="S1228" s="1"/>
  <c r="P1229"/>
  <c r="P1228" s="1"/>
  <c r="O1229"/>
  <c r="O1228" s="1"/>
  <c r="N1229"/>
  <c r="N1228" s="1"/>
  <c r="M1229"/>
  <c r="M1228" s="1"/>
  <c r="L1229"/>
  <c r="L1228" s="1"/>
  <c r="J1229"/>
  <c r="J1228" s="1"/>
  <c r="I1229"/>
  <c r="H1229"/>
  <c r="H1228" s="1"/>
  <c r="G1229"/>
  <c r="G1228" s="1"/>
  <c r="K1228"/>
  <c r="I1228"/>
  <c r="W1223"/>
  <c r="W1222" s="1"/>
  <c r="Q1223"/>
  <c r="Q1222" s="1"/>
  <c r="K1223"/>
  <c r="K1222" s="1"/>
  <c r="X1222"/>
  <c r="X1221" s="1"/>
  <c r="X1220" s="1"/>
  <c r="X1219" s="1"/>
  <c r="V1222"/>
  <c r="V1221" s="1"/>
  <c r="U1222"/>
  <c r="U1221" s="1"/>
  <c r="U1220" s="1"/>
  <c r="U1219" s="1"/>
  <c r="T1222"/>
  <c r="T1221" s="1"/>
  <c r="S1222"/>
  <c r="S1221" s="1"/>
  <c r="R1222"/>
  <c r="R1221" s="1"/>
  <c r="R1220" s="1"/>
  <c r="R1219" s="1"/>
  <c r="P1222"/>
  <c r="P1221" s="1"/>
  <c r="P1220" s="1"/>
  <c r="P1219" s="1"/>
  <c r="O1222"/>
  <c r="O1221" s="1"/>
  <c r="O1220" s="1"/>
  <c r="O1219" s="1"/>
  <c r="N1222"/>
  <c r="N1221" s="1"/>
  <c r="N1220" s="1"/>
  <c r="N1219" s="1"/>
  <c r="M1222"/>
  <c r="M1221" s="1"/>
  <c r="L1222"/>
  <c r="L1221" s="1"/>
  <c r="L1220" s="1"/>
  <c r="L1219" s="1"/>
  <c r="J1222"/>
  <c r="J1221" s="1"/>
  <c r="J1220" s="1"/>
  <c r="I1222"/>
  <c r="I1221" s="1"/>
  <c r="I1220" s="1"/>
  <c r="I1219" s="1"/>
  <c r="H1222"/>
  <c r="G1222"/>
  <c r="G1221" s="1"/>
  <c r="H1221"/>
  <c r="H1220" s="1"/>
  <c r="H1219" s="1"/>
  <c r="V1220"/>
  <c r="V1219" s="1"/>
  <c r="T1220"/>
  <c r="T1219" s="1"/>
  <c r="J1219"/>
  <c r="X1218"/>
  <c r="W1218"/>
  <c r="R1218"/>
  <c r="Q1218"/>
  <c r="L1218"/>
  <c r="K1218"/>
  <c r="X1217"/>
  <c r="S1217"/>
  <c r="R1217"/>
  <c r="M1217"/>
  <c r="M1216" s="1"/>
  <c r="M1215" s="1"/>
  <c r="L1217"/>
  <c r="G1217"/>
  <c r="K1217" s="1"/>
  <c r="V1216"/>
  <c r="V1215" s="1"/>
  <c r="U1216"/>
  <c r="U1215" s="1"/>
  <c r="T1216"/>
  <c r="T1215" s="1"/>
  <c r="P1216"/>
  <c r="O1216"/>
  <c r="N1216"/>
  <c r="N1215" s="1"/>
  <c r="J1216"/>
  <c r="J1215" s="1"/>
  <c r="I1216"/>
  <c r="I1215" s="1"/>
  <c r="H1216"/>
  <c r="H1215" s="1"/>
  <c r="G1216"/>
  <c r="G1215" s="1"/>
  <c r="P1215"/>
  <c r="O1215"/>
  <c r="X1214"/>
  <c r="X1213" s="1"/>
  <c r="W1214"/>
  <c r="W1213" s="1"/>
  <c r="R1214"/>
  <c r="R1213" s="1"/>
  <c r="Q1214"/>
  <c r="Q1213" s="1"/>
  <c r="L1214"/>
  <c r="K1214"/>
  <c r="K1213" s="1"/>
  <c r="V1213"/>
  <c r="U1213"/>
  <c r="T1213"/>
  <c r="S1213"/>
  <c r="P1213"/>
  <c r="O1213"/>
  <c r="N1213"/>
  <c r="M1213"/>
  <c r="L1213"/>
  <c r="J1213"/>
  <c r="I1213"/>
  <c r="H1213"/>
  <c r="G1213"/>
  <c r="W1212"/>
  <c r="W1211" s="1"/>
  <c r="T1212"/>
  <c r="T1211" s="1"/>
  <c r="T1210" s="1"/>
  <c r="Q1212"/>
  <c r="Q1211" s="1"/>
  <c r="Q1210" s="1"/>
  <c r="N1212"/>
  <c r="K1212"/>
  <c r="K1211" s="1"/>
  <c r="H1212"/>
  <c r="V1211"/>
  <c r="U1211"/>
  <c r="S1211"/>
  <c r="P1211"/>
  <c r="O1211"/>
  <c r="M1211"/>
  <c r="J1211"/>
  <c r="J1210" s="1"/>
  <c r="I1211"/>
  <c r="G1211"/>
  <c r="X1209"/>
  <c r="X1208" s="1"/>
  <c r="X1207" s="1"/>
  <c r="W1209"/>
  <c r="W1208" s="1"/>
  <c r="W1207" s="1"/>
  <c r="R1209"/>
  <c r="R1208" s="1"/>
  <c r="R1207" s="1"/>
  <c r="Q1209"/>
  <c r="Q1208" s="1"/>
  <c r="Q1207" s="1"/>
  <c r="L1209"/>
  <c r="L1208" s="1"/>
  <c r="L1207" s="1"/>
  <c r="K1209"/>
  <c r="K1208" s="1"/>
  <c r="K1207" s="1"/>
  <c r="V1208"/>
  <c r="V1207" s="1"/>
  <c r="U1208"/>
  <c r="U1207" s="1"/>
  <c r="T1208"/>
  <c r="T1207" s="1"/>
  <c r="S1208"/>
  <c r="S1207" s="1"/>
  <c r="P1208"/>
  <c r="P1207" s="1"/>
  <c r="O1208"/>
  <c r="O1207" s="1"/>
  <c r="N1208"/>
  <c r="N1207" s="1"/>
  <c r="M1208"/>
  <c r="M1207" s="1"/>
  <c r="J1208"/>
  <c r="J1207" s="1"/>
  <c r="I1208"/>
  <c r="I1207" s="1"/>
  <c r="H1208"/>
  <c r="H1207" s="1"/>
  <c r="G1208"/>
  <c r="G1207" s="1"/>
  <c r="X1206"/>
  <c r="X1205" s="1"/>
  <c r="X1204" s="1"/>
  <c r="W1206"/>
  <c r="W1205" s="1"/>
  <c r="W1204" s="1"/>
  <c r="R1206"/>
  <c r="R1205" s="1"/>
  <c r="R1204" s="1"/>
  <c r="Q1206"/>
  <c r="Q1205" s="1"/>
  <c r="L1206"/>
  <c r="L1205" s="1"/>
  <c r="L1204" s="1"/>
  <c r="K1206"/>
  <c r="K1205" s="1"/>
  <c r="K1204" s="1"/>
  <c r="V1205"/>
  <c r="V1204" s="1"/>
  <c r="U1205"/>
  <c r="U1204" s="1"/>
  <c r="T1205"/>
  <c r="T1204" s="1"/>
  <c r="S1205"/>
  <c r="S1204" s="1"/>
  <c r="P1205"/>
  <c r="P1204" s="1"/>
  <c r="O1205"/>
  <c r="N1205"/>
  <c r="N1204" s="1"/>
  <c r="M1205"/>
  <c r="M1204" s="1"/>
  <c r="J1205"/>
  <c r="J1204" s="1"/>
  <c r="I1205"/>
  <c r="I1204" s="1"/>
  <c r="H1205"/>
  <c r="H1204" s="1"/>
  <c r="G1205"/>
  <c r="G1204" s="1"/>
  <c r="Q1204"/>
  <c r="O1204"/>
  <c r="X1199"/>
  <c r="W1199"/>
  <c r="R1199"/>
  <c r="Q1199"/>
  <c r="L1199"/>
  <c r="K1199"/>
  <c r="X1198"/>
  <c r="X1197" s="1"/>
  <c r="W1198"/>
  <c r="R1198"/>
  <c r="Q1198"/>
  <c r="L1198"/>
  <c r="K1198"/>
  <c r="K1197" s="1"/>
  <c r="V1197"/>
  <c r="U1197"/>
  <c r="T1197"/>
  <c r="S1197"/>
  <c r="P1197"/>
  <c r="O1197"/>
  <c r="N1197"/>
  <c r="M1197"/>
  <c r="J1197"/>
  <c r="I1197"/>
  <c r="H1197"/>
  <c r="G1197"/>
  <c r="X1196"/>
  <c r="X1195" s="1"/>
  <c r="W1196"/>
  <c r="W1195" s="1"/>
  <c r="R1196"/>
  <c r="R1195" s="1"/>
  <c r="Q1196"/>
  <c r="Q1195" s="1"/>
  <c r="K1196"/>
  <c r="J1196"/>
  <c r="L1196" s="1"/>
  <c r="L1195" s="1"/>
  <c r="V1195"/>
  <c r="U1195"/>
  <c r="T1195"/>
  <c r="S1195"/>
  <c r="P1195"/>
  <c r="O1195"/>
  <c r="N1195"/>
  <c r="M1195"/>
  <c r="K1195"/>
  <c r="I1195"/>
  <c r="H1195"/>
  <c r="G1195"/>
  <c r="X1192"/>
  <c r="W1192"/>
  <c r="R1192"/>
  <c r="Q1192"/>
  <c r="L1192"/>
  <c r="K1192"/>
  <c r="X1191"/>
  <c r="W1191"/>
  <c r="R1191"/>
  <c r="Q1191"/>
  <c r="L1191"/>
  <c r="K1191"/>
  <c r="X1190"/>
  <c r="W1190"/>
  <c r="R1190"/>
  <c r="Q1190"/>
  <c r="L1190"/>
  <c r="K1190"/>
  <c r="X1189"/>
  <c r="X1188" s="1"/>
  <c r="W1189"/>
  <c r="W1188" s="1"/>
  <c r="R1189"/>
  <c r="Q1189"/>
  <c r="L1189"/>
  <c r="K1189"/>
  <c r="V1188"/>
  <c r="U1188"/>
  <c r="U1185" s="1"/>
  <c r="U1184" s="1"/>
  <c r="U1183" s="1"/>
  <c r="T1188"/>
  <c r="S1188"/>
  <c r="S1185" s="1"/>
  <c r="S1184" s="1"/>
  <c r="S1183" s="1"/>
  <c r="P1188"/>
  <c r="O1188"/>
  <c r="N1188"/>
  <c r="M1188"/>
  <c r="J1188"/>
  <c r="I1188"/>
  <c r="H1188"/>
  <c r="G1188"/>
  <c r="X1187"/>
  <c r="X1186" s="1"/>
  <c r="W1187"/>
  <c r="W1186" s="1"/>
  <c r="R1187"/>
  <c r="R1186" s="1"/>
  <c r="Q1187"/>
  <c r="Q1186" s="1"/>
  <c r="L1187"/>
  <c r="L1186" s="1"/>
  <c r="K1187"/>
  <c r="K1186" s="1"/>
  <c r="V1186"/>
  <c r="U1186"/>
  <c r="T1186"/>
  <c r="S1186"/>
  <c r="P1186"/>
  <c r="O1186"/>
  <c r="N1186"/>
  <c r="M1186"/>
  <c r="J1186"/>
  <c r="I1186"/>
  <c r="H1186"/>
  <c r="G1186"/>
  <c r="X1181"/>
  <c r="W1181"/>
  <c r="R1181"/>
  <c r="Q1181"/>
  <c r="L1181"/>
  <c r="K1181"/>
  <c r="K1179" s="1"/>
  <c r="X1180"/>
  <c r="X1179" s="1"/>
  <c r="W1180"/>
  <c r="R1180"/>
  <c r="R1179" s="1"/>
  <c r="Q1180"/>
  <c r="L1180"/>
  <c r="K1180"/>
  <c r="V1179"/>
  <c r="U1179"/>
  <c r="T1179"/>
  <c r="S1179"/>
  <c r="P1179"/>
  <c r="O1179"/>
  <c r="N1179"/>
  <c r="M1179"/>
  <c r="J1179"/>
  <c r="I1179"/>
  <c r="H1179"/>
  <c r="G1179"/>
  <c r="X1178"/>
  <c r="X1177" s="1"/>
  <c r="W1178"/>
  <c r="W1177" s="1"/>
  <c r="R1178"/>
  <c r="R1177" s="1"/>
  <c r="Q1178"/>
  <c r="Q1177" s="1"/>
  <c r="K1178"/>
  <c r="K1177" s="1"/>
  <c r="J1178"/>
  <c r="L1178" s="1"/>
  <c r="L1177" s="1"/>
  <c r="V1177"/>
  <c r="U1177"/>
  <c r="T1177"/>
  <c r="S1177"/>
  <c r="P1177"/>
  <c r="O1177"/>
  <c r="N1177"/>
  <c r="M1177"/>
  <c r="I1177"/>
  <c r="H1177"/>
  <c r="G1177"/>
  <c r="W1176"/>
  <c r="W1175" s="1"/>
  <c r="T1176"/>
  <c r="X1176" s="1"/>
  <c r="X1175" s="1"/>
  <c r="R1176"/>
  <c r="R1175" s="1"/>
  <c r="Q1176"/>
  <c r="Q1175" s="1"/>
  <c r="N1176"/>
  <c r="N1175" s="1"/>
  <c r="K1176"/>
  <c r="K1175" s="1"/>
  <c r="J1176"/>
  <c r="J1175" s="1"/>
  <c r="H1176"/>
  <c r="H1175" s="1"/>
  <c r="V1175"/>
  <c r="U1175"/>
  <c r="S1175"/>
  <c r="P1175"/>
  <c r="O1175"/>
  <c r="M1175"/>
  <c r="I1175"/>
  <c r="G1175"/>
  <c r="X1173"/>
  <c r="W1173"/>
  <c r="R1173"/>
  <c r="Q1173"/>
  <c r="L1173"/>
  <c r="K1173"/>
  <c r="X1172"/>
  <c r="W1172"/>
  <c r="R1172"/>
  <c r="Q1172"/>
  <c r="L1172"/>
  <c r="L1171" s="1"/>
  <c r="L1170" s="1"/>
  <c r="K1172"/>
  <c r="V1171"/>
  <c r="V1170" s="1"/>
  <c r="U1171"/>
  <c r="U1170" s="1"/>
  <c r="T1171"/>
  <c r="T1170" s="1"/>
  <c r="S1171"/>
  <c r="S1170" s="1"/>
  <c r="P1171"/>
  <c r="O1171"/>
  <c r="O1170" s="1"/>
  <c r="N1171"/>
  <c r="N1170" s="1"/>
  <c r="M1171"/>
  <c r="M1170" s="1"/>
  <c r="J1171"/>
  <c r="J1170" s="1"/>
  <c r="I1171"/>
  <c r="I1170" s="1"/>
  <c r="H1171"/>
  <c r="H1170" s="1"/>
  <c r="G1171"/>
  <c r="G1170" s="1"/>
  <c r="P1170"/>
  <c r="X1168"/>
  <c r="X1167" s="1"/>
  <c r="W1168"/>
  <c r="W1167" s="1"/>
  <c r="R1168"/>
  <c r="R1167" s="1"/>
  <c r="Q1168"/>
  <c r="Q1167" s="1"/>
  <c r="L1168"/>
  <c r="L1167" s="1"/>
  <c r="K1168"/>
  <c r="K1167" s="1"/>
  <c r="V1167"/>
  <c r="U1167"/>
  <c r="U1162" s="1"/>
  <c r="T1167"/>
  <c r="S1167"/>
  <c r="P1167"/>
  <c r="O1167"/>
  <c r="N1167"/>
  <c r="M1167"/>
  <c r="J1167"/>
  <c r="J1162" s="1"/>
  <c r="I1167"/>
  <c r="H1167"/>
  <c r="G1167"/>
  <c r="W1166"/>
  <c r="W1165" s="1"/>
  <c r="T1166"/>
  <c r="Q1166"/>
  <c r="Q1165" s="1"/>
  <c r="N1166"/>
  <c r="R1166" s="1"/>
  <c r="R1165" s="1"/>
  <c r="K1166"/>
  <c r="K1165" s="1"/>
  <c r="J1166"/>
  <c r="J1165" s="1"/>
  <c r="H1166"/>
  <c r="H1165" s="1"/>
  <c r="V1165"/>
  <c r="U1165"/>
  <c r="S1165"/>
  <c r="P1165"/>
  <c r="O1165"/>
  <c r="N1165"/>
  <c r="M1165"/>
  <c r="I1165"/>
  <c r="G1165"/>
  <c r="X1164"/>
  <c r="X1163" s="1"/>
  <c r="W1164"/>
  <c r="W1163" s="1"/>
  <c r="T1164"/>
  <c r="Q1164"/>
  <c r="Q1163" s="1"/>
  <c r="N1164"/>
  <c r="R1164" s="1"/>
  <c r="R1163" s="1"/>
  <c r="L1164"/>
  <c r="L1163" s="1"/>
  <c r="K1164"/>
  <c r="K1163" s="1"/>
  <c r="V1163"/>
  <c r="V1162" s="1"/>
  <c r="U1163"/>
  <c r="T1163"/>
  <c r="S1163"/>
  <c r="P1163"/>
  <c r="O1163"/>
  <c r="N1163"/>
  <c r="M1163"/>
  <c r="J1163"/>
  <c r="I1163"/>
  <c r="H1163"/>
  <c r="G1163"/>
  <c r="I1162"/>
  <c r="X1161"/>
  <c r="X1160" s="1"/>
  <c r="X1159" s="1"/>
  <c r="W1161"/>
  <c r="W1160" s="1"/>
  <c r="W1159" s="1"/>
  <c r="R1161"/>
  <c r="R1160" s="1"/>
  <c r="R1159" s="1"/>
  <c r="Q1161"/>
  <c r="L1161"/>
  <c r="K1161"/>
  <c r="V1160"/>
  <c r="V1159" s="1"/>
  <c r="U1160"/>
  <c r="U1159" s="1"/>
  <c r="T1160"/>
  <c r="T1159" s="1"/>
  <c r="S1160"/>
  <c r="Q1160"/>
  <c r="P1160"/>
  <c r="P1159" s="1"/>
  <c r="O1160"/>
  <c r="N1160"/>
  <c r="M1160"/>
  <c r="M1159" s="1"/>
  <c r="L1160"/>
  <c r="L1159" s="1"/>
  <c r="K1160"/>
  <c r="K1159" s="1"/>
  <c r="J1160"/>
  <c r="J1159" s="1"/>
  <c r="I1160"/>
  <c r="I1159" s="1"/>
  <c r="H1160"/>
  <c r="H1159" s="1"/>
  <c r="G1160"/>
  <c r="G1159" s="1"/>
  <c r="S1159"/>
  <c r="Q1159"/>
  <c r="O1159"/>
  <c r="N1159"/>
  <c r="X1158"/>
  <c r="X1157" s="1"/>
  <c r="W1158"/>
  <c r="R1158"/>
  <c r="R1157" s="1"/>
  <c r="Q1158"/>
  <c r="Q1157" s="1"/>
  <c r="L1158"/>
  <c r="K1158"/>
  <c r="K1157" s="1"/>
  <c r="W1157"/>
  <c r="V1157"/>
  <c r="U1157"/>
  <c r="T1157"/>
  <c r="S1157"/>
  <c r="P1157"/>
  <c r="O1157"/>
  <c r="N1157"/>
  <c r="M1157"/>
  <c r="L1157"/>
  <c r="J1157"/>
  <c r="I1157"/>
  <c r="H1157"/>
  <c r="G1157"/>
  <c r="X1156"/>
  <c r="W1156"/>
  <c r="W1155" s="1"/>
  <c r="R1156"/>
  <c r="R1155" s="1"/>
  <c r="Q1156"/>
  <c r="L1156"/>
  <c r="L1155" s="1"/>
  <c r="K1156"/>
  <c r="X1155"/>
  <c r="V1155"/>
  <c r="U1155"/>
  <c r="T1155"/>
  <c r="S1155"/>
  <c r="Q1155"/>
  <c r="P1155"/>
  <c r="O1155"/>
  <c r="N1155"/>
  <c r="M1155"/>
  <c r="K1155"/>
  <c r="J1155"/>
  <c r="I1155"/>
  <c r="H1155"/>
  <c r="G1155"/>
  <c r="W1154"/>
  <c r="W1153" s="1"/>
  <c r="T1154"/>
  <c r="X1154" s="1"/>
  <c r="X1153" s="1"/>
  <c r="Q1154"/>
  <c r="Q1153" s="1"/>
  <c r="N1154"/>
  <c r="N1153" s="1"/>
  <c r="K1154"/>
  <c r="K1153" s="1"/>
  <c r="J1154"/>
  <c r="H1154"/>
  <c r="H1153" s="1"/>
  <c r="V1153"/>
  <c r="U1153"/>
  <c r="S1153"/>
  <c r="P1153"/>
  <c r="O1153"/>
  <c r="M1153"/>
  <c r="M1152" s="1"/>
  <c r="I1153"/>
  <c r="G1153"/>
  <c r="X1151"/>
  <c r="X1150" s="1"/>
  <c r="X1149" s="1"/>
  <c r="W1151"/>
  <c r="W1150" s="1"/>
  <c r="W1149" s="1"/>
  <c r="R1151"/>
  <c r="R1150" s="1"/>
  <c r="R1149" s="1"/>
  <c r="Q1151"/>
  <c r="Q1150" s="1"/>
  <c r="Q1149" s="1"/>
  <c r="L1151"/>
  <c r="L1150" s="1"/>
  <c r="L1149" s="1"/>
  <c r="K1151"/>
  <c r="K1150" s="1"/>
  <c r="K1149" s="1"/>
  <c r="V1150"/>
  <c r="V1149" s="1"/>
  <c r="U1150"/>
  <c r="U1149" s="1"/>
  <c r="T1150"/>
  <c r="T1149" s="1"/>
  <c r="S1150"/>
  <c r="S1149" s="1"/>
  <c r="P1150"/>
  <c r="P1149" s="1"/>
  <c r="O1150"/>
  <c r="O1149" s="1"/>
  <c r="N1150"/>
  <c r="N1149" s="1"/>
  <c r="M1150"/>
  <c r="M1149" s="1"/>
  <c r="J1150"/>
  <c r="I1150"/>
  <c r="I1149" s="1"/>
  <c r="H1150"/>
  <c r="G1150"/>
  <c r="G1149" s="1"/>
  <c r="J1149"/>
  <c r="H1149"/>
  <c r="X1148"/>
  <c r="X1147" s="1"/>
  <c r="X1146" s="1"/>
  <c r="S1148"/>
  <c r="R1148"/>
  <c r="R1147" s="1"/>
  <c r="R1146" s="1"/>
  <c r="M1148"/>
  <c r="L1148"/>
  <c r="K1148"/>
  <c r="K1147" s="1"/>
  <c r="K1146" s="1"/>
  <c r="V1147"/>
  <c r="V1146" s="1"/>
  <c r="U1147"/>
  <c r="U1146" s="1"/>
  <c r="T1147"/>
  <c r="P1147"/>
  <c r="P1146" s="1"/>
  <c r="O1147"/>
  <c r="O1146" s="1"/>
  <c r="N1147"/>
  <c r="N1146" s="1"/>
  <c r="L1147"/>
  <c r="L1146" s="1"/>
  <c r="J1147"/>
  <c r="J1146" s="1"/>
  <c r="I1147"/>
  <c r="I1146" s="1"/>
  <c r="H1147"/>
  <c r="H1146" s="1"/>
  <c r="G1147"/>
  <c r="G1146" s="1"/>
  <c r="T1146"/>
  <c r="X1144"/>
  <c r="X1143" s="1"/>
  <c r="X1142" s="1"/>
  <c r="W1144"/>
  <c r="R1144"/>
  <c r="R1143" s="1"/>
  <c r="R1142" s="1"/>
  <c r="Q1144"/>
  <c r="Q1143" s="1"/>
  <c r="Q1142" s="1"/>
  <c r="L1144"/>
  <c r="L1143" s="1"/>
  <c r="L1142" s="1"/>
  <c r="K1144"/>
  <c r="K1143" s="1"/>
  <c r="K1142" s="1"/>
  <c r="W1143"/>
  <c r="W1142" s="1"/>
  <c r="V1143"/>
  <c r="V1142" s="1"/>
  <c r="U1143"/>
  <c r="U1142" s="1"/>
  <c r="T1143"/>
  <c r="T1142" s="1"/>
  <c r="S1143"/>
  <c r="P1143"/>
  <c r="P1142" s="1"/>
  <c r="O1143"/>
  <c r="O1142" s="1"/>
  <c r="N1143"/>
  <c r="N1142" s="1"/>
  <c r="M1143"/>
  <c r="M1142" s="1"/>
  <c r="J1143"/>
  <c r="J1142" s="1"/>
  <c r="I1143"/>
  <c r="I1142" s="1"/>
  <c r="H1143"/>
  <c r="H1142" s="1"/>
  <c r="G1143"/>
  <c r="G1142" s="1"/>
  <c r="S1142"/>
  <c r="X1141"/>
  <c r="X1140" s="1"/>
  <c r="W1141"/>
  <c r="W1140" s="1"/>
  <c r="R1141"/>
  <c r="R1140" s="1"/>
  <c r="Q1141"/>
  <c r="Q1140" s="1"/>
  <c r="L1141"/>
  <c r="L1140" s="1"/>
  <c r="K1141"/>
  <c r="V1140"/>
  <c r="U1140"/>
  <c r="T1140"/>
  <c r="S1140"/>
  <c r="P1140"/>
  <c r="O1140"/>
  <c r="N1140"/>
  <c r="M1140"/>
  <c r="K1140"/>
  <c r="J1140"/>
  <c r="I1140"/>
  <c r="H1140"/>
  <c r="G1140"/>
  <c r="X1139"/>
  <c r="X1138" s="1"/>
  <c r="W1139"/>
  <c r="W1138" s="1"/>
  <c r="R1139"/>
  <c r="R1138" s="1"/>
  <c r="Q1139"/>
  <c r="Q1138" s="1"/>
  <c r="L1139"/>
  <c r="L1138" s="1"/>
  <c r="K1139"/>
  <c r="K1138" s="1"/>
  <c r="V1138"/>
  <c r="U1138"/>
  <c r="T1138"/>
  <c r="S1138"/>
  <c r="P1138"/>
  <c r="O1138"/>
  <c r="N1138"/>
  <c r="M1138"/>
  <c r="J1138"/>
  <c r="I1138"/>
  <c r="H1138"/>
  <c r="G1138"/>
  <c r="X1137"/>
  <c r="X1136" s="1"/>
  <c r="W1137"/>
  <c r="W1136" s="1"/>
  <c r="R1137"/>
  <c r="R1136" s="1"/>
  <c r="Q1137"/>
  <c r="Q1136" s="1"/>
  <c r="L1137"/>
  <c r="L1136" s="1"/>
  <c r="K1137"/>
  <c r="K1136" s="1"/>
  <c r="V1136"/>
  <c r="U1136"/>
  <c r="T1136"/>
  <c r="T1135" s="1"/>
  <c r="T1134" s="1"/>
  <c r="S1136"/>
  <c r="P1136"/>
  <c r="O1136"/>
  <c r="N1136"/>
  <c r="M1136"/>
  <c r="J1136"/>
  <c r="I1136"/>
  <c r="H1136"/>
  <c r="G1136"/>
  <c r="I1135"/>
  <c r="I1134" s="1"/>
  <c r="X1133"/>
  <c r="X1132" s="1"/>
  <c r="W1133"/>
  <c r="W1132" s="1"/>
  <c r="R1133"/>
  <c r="R1132" s="1"/>
  <c r="Q1133"/>
  <c r="Q1132" s="1"/>
  <c r="L1133"/>
  <c r="L1132" s="1"/>
  <c r="K1133"/>
  <c r="K1132" s="1"/>
  <c r="V1132"/>
  <c r="U1132"/>
  <c r="T1132"/>
  <c r="S1132"/>
  <c r="P1132"/>
  <c r="O1132"/>
  <c r="N1132"/>
  <c r="M1132"/>
  <c r="J1132"/>
  <c r="I1132"/>
  <c r="H1132"/>
  <c r="G1132"/>
  <c r="X1131"/>
  <c r="X1130" s="1"/>
  <c r="W1131"/>
  <c r="W1130" s="1"/>
  <c r="R1131"/>
  <c r="R1130" s="1"/>
  <c r="Q1131"/>
  <c r="Q1130" s="1"/>
  <c r="L1131"/>
  <c r="K1131"/>
  <c r="V1130"/>
  <c r="U1130"/>
  <c r="T1130"/>
  <c r="S1130"/>
  <c r="P1130"/>
  <c r="O1130"/>
  <c r="N1130"/>
  <c r="M1130"/>
  <c r="L1130"/>
  <c r="K1130"/>
  <c r="J1130"/>
  <c r="I1130"/>
  <c r="H1130"/>
  <c r="G1130"/>
  <c r="X1129"/>
  <c r="W1129"/>
  <c r="R1129"/>
  <c r="Q1129"/>
  <c r="Q1128" s="1"/>
  <c r="L1129"/>
  <c r="L1128" s="1"/>
  <c r="K1129"/>
  <c r="K1128" s="1"/>
  <c r="T1128"/>
  <c r="S1128"/>
  <c r="R1128"/>
  <c r="P1128"/>
  <c r="O1128"/>
  <c r="N1128"/>
  <c r="M1128"/>
  <c r="J1128"/>
  <c r="I1128"/>
  <c r="H1128"/>
  <c r="G1128"/>
  <c r="X1127"/>
  <c r="X1126" s="1"/>
  <c r="W1127"/>
  <c r="W1126" s="1"/>
  <c r="R1127"/>
  <c r="R1126" s="1"/>
  <c r="Q1127"/>
  <c r="Q1126" s="1"/>
  <c r="L1127"/>
  <c r="L1126" s="1"/>
  <c r="K1127"/>
  <c r="K1126" s="1"/>
  <c r="V1126"/>
  <c r="U1126"/>
  <c r="T1126"/>
  <c r="S1126"/>
  <c r="P1126"/>
  <c r="O1126"/>
  <c r="N1126"/>
  <c r="M1126"/>
  <c r="J1126"/>
  <c r="I1126"/>
  <c r="H1126"/>
  <c r="G1126"/>
  <c r="X1125"/>
  <c r="X1124" s="1"/>
  <c r="W1125"/>
  <c r="R1125"/>
  <c r="Q1125"/>
  <c r="Q1124" s="1"/>
  <c r="L1125"/>
  <c r="K1125"/>
  <c r="K1124" s="1"/>
  <c r="W1124"/>
  <c r="V1124"/>
  <c r="U1124"/>
  <c r="T1124"/>
  <c r="S1124"/>
  <c r="R1124"/>
  <c r="P1124"/>
  <c r="O1124"/>
  <c r="N1124"/>
  <c r="M1124"/>
  <c r="L1124"/>
  <c r="J1124"/>
  <c r="I1124"/>
  <c r="H1124"/>
  <c r="G1124"/>
  <c r="W1123"/>
  <c r="V1123"/>
  <c r="T1123"/>
  <c r="T1122" s="1"/>
  <c r="Q1123"/>
  <c r="Q1122" s="1"/>
  <c r="P1123"/>
  <c r="P1122" s="1"/>
  <c r="N1123"/>
  <c r="K1123"/>
  <c r="K1122" s="1"/>
  <c r="J1123"/>
  <c r="H1123"/>
  <c r="H1122" s="1"/>
  <c r="W1122"/>
  <c r="V1122"/>
  <c r="V1119" s="1"/>
  <c r="U1122"/>
  <c r="S1122"/>
  <c r="O1122"/>
  <c r="M1122"/>
  <c r="I1122"/>
  <c r="G1122"/>
  <c r="X1121"/>
  <c r="X1120" s="1"/>
  <c r="W1121"/>
  <c r="W1120" s="1"/>
  <c r="R1121"/>
  <c r="R1120" s="1"/>
  <c r="Q1121"/>
  <c r="Q1120" s="1"/>
  <c r="L1121"/>
  <c r="L1120" s="1"/>
  <c r="K1121"/>
  <c r="K1120" s="1"/>
  <c r="V1120"/>
  <c r="U1120"/>
  <c r="T1120"/>
  <c r="S1120"/>
  <c r="P1120"/>
  <c r="O1120"/>
  <c r="N1120"/>
  <c r="M1120"/>
  <c r="J1120"/>
  <c r="I1120"/>
  <c r="H1120"/>
  <c r="G1120"/>
  <c r="X1118"/>
  <c r="X1117" s="1"/>
  <c r="W1118"/>
  <c r="W1117" s="1"/>
  <c r="R1118"/>
  <c r="R1117" s="1"/>
  <c r="Q1118"/>
  <c r="Q1117" s="1"/>
  <c r="L1118"/>
  <c r="L1117" s="1"/>
  <c r="K1118"/>
  <c r="V1117"/>
  <c r="U1117"/>
  <c r="T1117"/>
  <c r="S1117"/>
  <c r="P1117"/>
  <c r="O1117"/>
  <c r="N1117"/>
  <c r="M1117"/>
  <c r="K1117"/>
  <c r="J1117"/>
  <c r="I1117"/>
  <c r="H1117"/>
  <c r="G1117"/>
  <c r="X1116"/>
  <c r="X1115" s="1"/>
  <c r="W1116"/>
  <c r="W1115" s="1"/>
  <c r="R1116"/>
  <c r="R1115" s="1"/>
  <c r="Q1116"/>
  <c r="Q1115" s="1"/>
  <c r="L1116"/>
  <c r="L1115" s="1"/>
  <c r="K1116"/>
  <c r="K1115" s="1"/>
  <c r="V1115"/>
  <c r="U1115"/>
  <c r="T1115"/>
  <c r="S1115"/>
  <c r="P1115"/>
  <c r="O1115"/>
  <c r="N1115"/>
  <c r="M1115"/>
  <c r="M1110" s="1"/>
  <c r="J1115"/>
  <c r="I1115"/>
  <c r="H1115"/>
  <c r="G1115"/>
  <c r="X1114"/>
  <c r="X1113" s="1"/>
  <c r="W1114"/>
  <c r="W1113" s="1"/>
  <c r="R1114"/>
  <c r="R1113" s="1"/>
  <c r="Q1114"/>
  <c r="Q1113" s="1"/>
  <c r="L1114"/>
  <c r="L1113" s="1"/>
  <c r="K1114"/>
  <c r="K1113" s="1"/>
  <c r="V1113"/>
  <c r="U1113"/>
  <c r="T1113"/>
  <c r="S1113"/>
  <c r="P1113"/>
  <c r="O1113"/>
  <c r="N1113"/>
  <c r="M1113"/>
  <c r="J1113"/>
  <c r="J1110" s="1"/>
  <c r="I1113"/>
  <c r="H1113"/>
  <c r="G1113"/>
  <c r="X1112"/>
  <c r="X1111" s="1"/>
  <c r="W1112"/>
  <c r="W1111" s="1"/>
  <c r="R1112"/>
  <c r="R1111" s="1"/>
  <c r="Q1112"/>
  <c r="Q1111" s="1"/>
  <c r="L1112"/>
  <c r="L1111" s="1"/>
  <c r="K1112"/>
  <c r="K1111" s="1"/>
  <c r="V1111"/>
  <c r="U1111"/>
  <c r="T1111"/>
  <c r="S1111"/>
  <c r="P1111"/>
  <c r="O1111"/>
  <c r="N1111"/>
  <c r="M1111"/>
  <c r="J1111"/>
  <c r="I1111"/>
  <c r="H1111"/>
  <c r="G1111"/>
  <c r="X1109"/>
  <c r="W1109"/>
  <c r="R1109"/>
  <c r="Q1109"/>
  <c r="L1109"/>
  <c r="K1109"/>
  <c r="X1108"/>
  <c r="W1108"/>
  <c r="R1108"/>
  <c r="Q1108"/>
  <c r="L1108"/>
  <c r="K1108"/>
  <c r="W1107"/>
  <c r="V1107"/>
  <c r="U1107"/>
  <c r="T1107"/>
  <c r="S1107"/>
  <c r="P1107"/>
  <c r="O1107"/>
  <c r="N1107"/>
  <c r="M1107"/>
  <c r="J1107"/>
  <c r="I1107"/>
  <c r="H1107"/>
  <c r="G1107"/>
  <c r="X1106"/>
  <c r="W1106"/>
  <c r="R1106"/>
  <c r="Q1106"/>
  <c r="L1106"/>
  <c r="K1106"/>
  <c r="X1105"/>
  <c r="W1105"/>
  <c r="R1105"/>
  <c r="Q1105"/>
  <c r="L1105"/>
  <c r="K1105"/>
  <c r="X1104"/>
  <c r="W1104"/>
  <c r="R1104"/>
  <c r="Q1104"/>
  <c r="L1104"/>
  <c r="K1104"/>
  <c r="V1103"/>
  <c r="U1103"/>
  <c r="T1103"/>
  <c r="S1103"/>
  <c r="P1103"/>
  <c r="O1103"/>
  <c r="N1103"/>
  <c r="M1103"/>
  <c r="J1103"/>
  <c r="I1103"/>
  <c r="H1103"/>
  <c r="G1103"/>
  <c r="X1102"/>
  <c r="X1101" s="1"/>
  <c r="W1102"/>
  <c r="W1101" s="1"/>
  <c r="R1102"/>
  <c r="R1101" s="1"/>
  <c r="Q1102"/>
  <c r="Q1101" s="1"/>
  <c r="L1102"/>
  <c r="L1101" s="1"/>
  <c r="K1102"/>
  <c r="K1101" s="1"/>
  <c r="V1101"/>
  <c r="U1101"/>
  <c r="T1101"/>
  <c r="S1101"/>
  <c r="P1101"/>
  <c r="O1101"/>
  <c r="N1101"/>
  <c r="M1101"/>
  <c r="J1101"/>
  <c r="I1101"/>
  <c r="H1101"/>
  <c r="G1101"/>
  <c r="X1100"/>
  <c r="X1099" s="1"/>
  <c r="W1100"/>
  <c r="W1099" s="1"/>
  <c r="R1100"/>
  <c r="R1099" s="1"/>
  <c r="Q1100"/>
  <c r="Q1099" s="1"/>
  <c r="L1100"/>
  <c r="L1099" s="1"/>
  <c r="K1100"/>
  <c r="K1099" s="1"/>
  <c r="V1099"/>
  <c r="U1099"/>
  <c r="T1099"/>
  <c r="S1099"/>
  <c r="P1099"/>
  <c r="O1099"/>
  <c r="N1099"/>
  <c r="M1099"/>
  <c r="J1099"/>
  <c r="I1099"/>
  <c r="H1099"/>
  <c r="G1099"/>
  <c r="X1098"/>
  <c r="X1097" s="1"/>
  <c r="W1098"/>
  <c r="W1097" s="1"/>
  <c r="R1098"/>
  <c r="R1097" s="1"/>
  <c r="Q1098"/>
  <c r="Q1097" s="1"/>
  <c r="K1098"/>
  <c r="K1097" s="1"/>
  <c r="H1098"/>
  <c r="V1097"/>
  <c r="U1097"/>
  <c r="T1097"/>
  <c r="S1097"/>
  <c r="P1097"/>
  <c r="O1097"/>
  <c r="N1097"/>
  <c r="M1097"/>
  <c r="J1097"/>
  <c r="I1097"/>
  <c r="G1097"/>
  <c r="X1096"/>
  <c r="X1095" s="1"/>
  <c r="W1096"/>
  <c r="W1095" s="1"/>
  <c r="K1096"/>
  <c r="J1096"/>
  <c r="L1096" s="1"/>
  <c r="L1095" s="1"/>
  <c r="V1095"/>
  <c r="U1095"/>
  <c r="T1095"/>
  <c r="S1095"/>
  <c r="R1095"/>
  <c r="Q1095"/>
  <c r="P1095"/>
  <c r="O1095"/>
  <c r="N1095"/>
  <c r="M1095"/>
  <c r="K1095"/>
  <c r="I1095"/>
  <c r="H1095"/>
  <c r="G1095"/>
  <c r="W1094"/>
  <c r="W1093" s="1"/>
  <c r="T1094"/>
  <c r="Q1094"/>
  <c r="Q1093" s="1"/>
  <c r="N1094"/>
  <c r="R1094" s="1"/>
  <c r="R1093" s="1"/>
  <c r="K1094"/>
  <c r="K1093" s="1"/>
  <c r="H1094"/>
  <c r="V1093"/>
  <c r="U1093"/>
  <c r="S1093"/>
  <c r="P1093"/>
  <c r="O1093"/>
  <c r="N1093"/>
  <c r="M1093"/>
  <c r="J1093"/>
  <c r="I1093"/>
  <c r="G1093"/>
  <c r="X1091"/>
  <c r="X1090" s="1"/>
  <c r="W1091"/>
  <c r="R1091"/>
  <c r="R1090" s="1"/>
  <c r="Q1091"/>
  <c r="Q1090" s="1"/>
  <c r="L1091"/>
  <c r="K1091"/>
  <c r="K1090" s="1"/>
  <c r="W1090"/>
  <c r="V1090"/>
  <c r="U1090"/>
  <c r="T1090"/>
  <c r="S1090"/>
  <c r="P1090"/>
  <c r="O1090"/>
  <c r="N1090"/>
  <c r="M1090"/>
  <c r="L1090"/>
  <c r="J1090"/>
  <c r="I1090"/>
  <c r="H1090"/>
  <c r="G1090"/>
  <c r="X1089"/>
  <c r="W1089"/>
  <c r="R1089"/>
  <c r="Q1089"/>
  <c r="L1089"/>
  <c r="K1089"/>
  <c r="X1088"/>
  <c r="W1088"/>
  <c r="R1088"/>
  <c r="Q1088"/>
  <c r="Q1087" s="1"/>
  <c r="L1088"/>
  <c r="K1088"/>
  <c r="K1087" s="1"/>
  <c r="V1087"/>
  <c r="U1087"/>
  <c r="T1087"/>
  <c r="S1087"/>
  <c r="P1087"/>
  <c r="O1087"/>
  <c r="N1087"/>
  <c r="M1087"/>
  <c r="J1087"/>
  <c r="I1087"/>
  <c r="H1087"/>
  <c r="G1087"/>
  <c r="X1086"/>
  <c r="X1085" s="1"/>
  <c r="U1086"/>
  <c r="W1086" s="1"/>
  <c r="W1085" s="1"/>
  <c r="R1086"/>
  <c r="R1085" s="1"/>
  <c r="O1086"/>
  <c r="O1085" s="1"/>
  <c r="L1086"/>
  <c r="K1086"/>
  <c r="K1085" s="1"/>
  <c r="V1085"/>
  <c r="T1085"/>
  <c r="S1085"/>
  <c r="P1085"/>
  <c r="N1085"/>
  <c r="M1085"/>
  <c r="L1085"/>
  <c r="J1085"/>
  <c r="I1085"/>
  <c r="H1085"/>
  <c r="G1085"/>
  <c r="X1084"/>
  <c r="X1083" s="1"/>
  <c r="W1084"/>
  <c r="W1083" s="1"/>
  <c r="R1084"/>
  <c r="R1083" s="1"/>
  <c r="Q1084"/>
  <c r="Q1083" s="1"/>
  <c r="L1084"/>
  <c r="L1083" s="1"/>
  <c r="K1084"/>
  <c r="K1083" s="1"/>
  <c r="V1083"/>
  <c r="U1083"/>
  <c r="T1083"/>
  <c r="S1083"/>
  <c r="P1083"/>
  <c r="O1083"/>
  <c r="N1083"/>
  <c r="M1083"/>
  <c r="J1083"/>
  <c r="I1083"/>
  <c r="H1083"/>
  <c r="G1083"/>
  <c r="X1082"/>
  <c r="X1081" s="1"/>
  <c r="W1082"/>
  <c r="W1081" s="1"/>
  <c r="R1082"/>
  <c r="R1081" s="1"/>
  <c r="Q1082"/>
  <c r="Q1081" s="1"/>
  <c r="L1082"/>
  <c r="K1082"/>
  <c r="K1081" s="1"/>
  <c r="V1081"/>
  <c r="U1081"/>
  <c r="T1081"/>
  <c r="S1081"/>
  <c r="P1081"/>
  <c r="O1081"/>
  <c r="N1081"/>
  <c r="M1081"/>
  <c r="L1081"/>
  <c r="J1081"/>
  <c r="I1081"/>
  <c r="H1081"/>
  <c r="G1081"/>
  <c r="X1078"/>
  <c r="X1077" s="1"/>
  <c r="X1076" s="1"/>
  <c r="W1078"/>
  <c r="W1077" s="1"/>
  <c r="W1076" s="1"/>
  <c r="R1078"/>
  <c r="R1077" s="1"/>
  <c r="R1076" s="1"/>
  <c r="Q1078"/>
  <c r="Q1077" s="1"/>
  <c r="Q1076" s="1"/>
  <c r="L1078"/>
  <c r="K1078"/>
  <c r="K1077" s="1"/>
  <c r="V1077"/>
  <c r="V1076" s="1"/>
  <c r="U1077"/>
  <c r="U1076" s="1"/>
  <c r="T1077"/>
  <c r="T1076" s="1"/>
  <c r="S1077"/>
  <c r="P1077"/>
  <c r="P1076" s="1"/>
  <c r="O1077"/>
  <c r="O1076" s="1"/>
  <c r="N1077"/>
  <c r="N1076" s="1"/>
  <c r="M1077"/>
  <c r="M1076" s="1"/>
  <c r="L1077"/>
  <c r="J1077"/>
  <c r="I1077"/>
  <c r="I1076" s="1"/>
  <c r="H1077"/>
  <c r="H1076" s="1"/>
  <c r="G1077"/>
  <c r="G1076" s="1"/>
  <c r="S1076"/>
  <c r="L1076"/>
  <c r="K1076"/>
  <c r="J1076"/>
  <c r="X1075"/>
  <c r="X1074" s="1"/>
  <c r="W1075"/>
  <c r="W1074" s="1"/>
  <c r="R1075"/>
  <c r="R1074" s="1"/>
  <c r="Q1075"/>
  <c r="L1075"/>
  <c r="L1074" s="1"/>
  <c r="K1075"/>
  <c r="K1074" s="1"/>
  <c r="V1074"/>
  <c r="U1074"/>
  <c r="T1074"/>
  <c r="S1074"/>
  <c r="Q1074"/>
  <c r="P1074"/>
  <c r="O1074"/>
  <c r="N1074"/>
  <c r="M1074"/>
  <c r="J1074"/>
  <c r="I1074"/>
  <c r="H1074"/>
  <c r="G1074"/>
  <c r="X1073"/>
  <c r="X1072" s="1"/>
  <c r="W1073"/>
  <c r="W1072" s="1"/>
  <c r="R1073"/>
  <c r="R1072" s="1"/>
  <c r="Q1073"/>
  <c r="Q1072" s="1"/>
  <c r="L1073"/>
  <c r="L1072" s="1"/>
  <c r="K1073"/>
  <c r="K1072" s="1"/>
  <c r="V1072"/>
  <c r="U1072"/>
  <c r="T1072"/>
  <c r="S1072"/>
  <c r="P1072"/>
  <c r="O1072"/>
  <c r="N1072"/>
  <c r="M1072"/>
  <c r="J1072"/>
  <c r="I1072"/>
  <c r="H1072"/>
  <c r="G1072"/>
  <c r="X1071"/>
  <c r="W1071"/>
  <c r="W1070" s="1"/>
  <c r="R1071"/>
  <c r="R1070" s="1"/>
  <c r="Q1071"/>
  <c r="Q1070" s="1"/>
  <c r="L1071"/>
  <c r="K1071"/>
  <c r="K1070" s="1"/>
  <c r="X1070"/>
  <c r="V1070"/>
  <c r="U1070"/>
  <c r="T1070"/>
  <c r="S1070"/>
  <c r="P1070"/>
  <c r="O1070"/>
  <c r="N1070"/>
  <c r="M1070"/>
  <c r="L1070"/>
  <c r="J1070"/>
  <c r="I1070"/>
  <c r="H1070"/>
  <c r="G1070"/>
  <c r="X1069"/>
  <c r="X1068" s="1"/>
  <c r="W1069"/>
  <c r="W1068" s="1"/>
  <c r="R1069"/>
  <c r="R1068" s="1"/>
  <c r="Q1069"/>
  <c r="Q1068" s="1"/>
  <c r="K1069"/>
  <c r="K1068" s="1"/>
  <c r="J1069"/>
  <c r="L1069" s="1"/>
  <c r="L1068" s="1"/>
  <c r="V1068"/>
  <c r="U1068"/>
  <c r="T1068"/>
  <c r="S1068"/>
  <c r="P1068"/>
  <c r="O1068"/>
  <c r="N1068"/>
  <c r="M1068"/>
  <c r="I1068"/>
  <c r="H1068"/>
  <c r="G1068"/>
  <c r="X1063"/>
  <c r="X1062" s="1"/>
  <c r="X1061" s="1"/>
  <c r="W1063"/>
  <c r="W1062" s="1"/>
  <c r="W1061" s="1"/>
  <c r="R1063"/>
  <c r="R1062" s="1"/>
  <c r="R1061" s="1"/>
  <c r="Q1063"/>
  <c r="Q1062" s="1"/>
  <c r="Q1061" s="1"/>
  <c r="L1063"/>
  <c r="L1062" s="1"/>
  <c r="L1061" s="1"/>
  <c r="K1063"/>
  <c r="K1062" s="1"/>
  <c r="K1061" s="1"/>
  <c r="V1062"/>
  <c r="V1061" s="1"/>
  <c r="U1062"/>
  <c r="U1061" s="1"/>
  <c r="T1062"/>
  <c r="T1061" s="1"/>
  <c r="S1062"/>
  <c r="S1061" s="1"/>
  <c r="P1062"/>
  <c r="P1061" s="1"/>
  <c r="O1062"/>
  <c r="O1061" s="1"/>
  <c r="N1062"/>
  <c r="N1061" s="1"/>
  <c r="M1062"/>
  <c r="M1061" s="1"/>
  <c r="J1062"/>
  <c r="J1061" s="1"/>
  <c r="I1062"/>
  <c r="I1061" s="1"/>
  <c r="H1062"/>
  <c r="H1061" s="1"/>
  <c r="G1062"/>
  <c r="G1061" s="1"/>
  <c r="X1060"/>
  <c r="X1059" s="1"/>
  <c r="X1058" s="1"/>
  <c r="W1060"/>
  <c r="W1059" s="1"/>
  <c r="W1058" s="1"/>
  <c r="R1060"/>
  <c r="R1059" s="1"/>
  <c r="R1058" s="1"/>
  <c r="Q1060"/>
  <c r="Q1059" s="1"/>
  <c r="Q1058" s="1"/>
  <c r="L1060"/>
  <c r="L1059" s="1"/>
  <c r="L1058" s="1"/>
  <c r="K1060"/>
  <c r="K1059" s="1"/>
  <c r="K1058" s="1"/>
  <c r="V1059"/>
  <c r="V1058" s="1"/>
  <c r="U1059"/>
  <c r="U1058" s="1"/>
  <c r="T1059"/>
  <c r="T1058" s="1"/>
  <c r="S1059"/>
  <c r="S1058" s="1"/>
  <c r="P1059"/>
  <c r="P1058" s="1"/>
  <c r="O1059"/>
  <c r="N1059"/>
  <c r="N1058" s="1"/>
  <c r="M1059"/>
  <c r="M1058" s="1"/>
  <c r="J1059"/>
  <c r="J1058" s="1"/>
  <c r="I1059"/>
  <c r="I1058" s="1"/>
  <c r="H1059"/>
  <c r="H1058" s="1"/>
  <c r="G1059"/>
  <c r="G1058" s="1"/>
  <c r="O1058"/>
  <c r="X1057"/>
  <c r="X1056" s="1"/>
  <c r="W1057"/>
  <c r="W1056" s="1"/>
  <c r="R1057"/>
  <c r="R1056" s="1"/>
  <c r="Q1057"/>
  <c r="Q1056" s="1"/>
  <c r="L1057"/>
  <c r="L1056" s="1"/>
  <c r="K1057"/>
  <c r="V1056"/>
  <c r="V1055" s="1"/>
  <c r="V1054" s="1"/>
  <c r="U1056"/>
  <c r="U1055" s="1"/>
  <c r="U1054" s="1"/>
  <c r="T1056"/>
  <c r="S1056"/>
  <c r="S1055" s="1"/>
  <c r="P1056"/>
  <c r="P1055" s="1"/>
  <c r="P1054" s="1"/>
  <c r="O1056"/>
  <c r="O1055" s="1"/>
  <c r="O1054" s="1"/>
  <c r="N1056"/>
  <c r="N1055" s="1"/>
  <c r="N1054" s="1"/>
  <c r="M1056"/>
  <c r="M1055" s="1"/>
  <c r="M1054" s="1"/>
  <c r="K1056"/>
  <c r="J1056"/>
  <c r="I1056"/>
  <c r="H1056"/>
  <c r="G1056"/>
  <c r="G1055" s="1"/>
  <c r="H1055"/>
  <c r="I1054"/>
  <c r="X1053"/>
  <c r="X1052" s="1"/>
  <c r="W1053"/>
  <c r="W1052" s="1"/>
  <c r="R1053"/>
  <c r="R1052" s="1"/>
  <c r="Q1053"/>
  <c r="Q1052" s="1"/>
  <c r="L1053"/>
  <c r="L1052" s="1"/>
  <c r="K1053"/>
  <c r="K1052" s="1"/>
  <c r="V1052"/>
  <c r="U1052"/>
  <c r="T1052"/>
  <c r="S1052"/>
  <c r="P1052"/>
  <c r="O1052"/>
  <c r="N1052"/>
  <c r="M1052"/>
  <c r="J1052"/>
  <c r="I1052"/>
  <c r="H1052"/>
  <c r="G1052"/>
  <c r="X1051"/>
  <c r="X1050" s="1"/>
  <c r="W1051"/>
  <c r="W1050" s="1"/>
  <c r="R1051"/>
  <c r="R1050" s="1"/>
  <c r="Q1051"/>
  <c r="Q1050" s="1"/>
  <c r="K1051"/>
  <c r="J1051"/>
  <c r="V1050"/>
  <c r="U1050"/>
  <c r="T1050"/>
  <c r="S1050"/>
  <c r="P1050"/>
  <c r="O1050"/>
  <c r="N1050"/>
  <c r="M1050"/>
  <c r="K1050"/>
  <c r="I1050"/>
  <c r="H1050"/>
  <c r="G1050"/>
  <c r="X1049"/>
  <c r="X1048" s="1"/>
  <c r="W1049"/>
  <c r="W1048" s="1"/>
  <c r="R1049"/>
  <c r="R1048" s="1"/>
  <c r="Q1049"/>
  <c r="Q1048" s="1"/>
  <c r="K1049"/>
  <c r="K1048" s="1"/>
  <c r="J1049"/>
  <c r="V1048"/>
  <c r="U1048"/>
  <c r="T1048"/>
  <c r="S1048"/>
  <c r="P1048"/>
  <c r="O1048"/>
  <c r="N1048"/>
  <c r="M1048"/>
  <c r="I1048"/>
  <c r="H1048"/>
  <c r="G1048"/>
  <c r="X1045"/>
  <c r="X1044" s="1"/>
  <c r="W1045"/>
  <c r="W1044" s="1"/>
  <c r="R1045"/>
  <c r="Q1045"/>
  <c r="Q1044" s="1"/>
  <c r="L1045"/>
  <c r="K1045"/>
  <c r="K1044" s="1"/>
  <c r="V1044"/>
  <c r="V1041" s="1"/>
  <c r="U1044"/>
  <c r="T1044"/>
  <c r="S1044"/>
  <c r="R1044"/>
  <c r="P1044"/>
  <c r="O1044"/>
  <c r="N1044"/>
  <c r="M1044"/>
  <c r="L1044"/>
  <c r="J1044"/>
  <c r="I1044"/>
  <c r="H1044"/>
  <c r="G1044"/>
  <c r="G1041" s="1"/>
  <c r="X1043"/>
  <c r="X1042" s="1"/>
  <c r="W1043"/>
  <c r="W1042" s="1"/>
  <c r="R1043"/>
  <c r="R1042" s="1"/>
  <c r="Q1043"/>
  <c r="Q1042" s="1"/>
  <c r="Q1041" s="1"/>
  <c r="L1043"/>
  <c r="L1042" s="1"/>
  <c r="L1041" s="1"/>
  <c r="K1043"/>
  <c r="K1042" s="1"/>
  <c r="V1042"/>
  <c r="U1042"/>
  <c r="T1042"/>
  <c r="S1042"/>
  <c r="P1042"/>
  <c r="O1042"/>
  <c r="N1042"/>
  <c r="M1042"/>
  <c r="M1041" s="1"/>
  <c r="J1042"/>
  <c r="I1042"/>
  <c r="H1042"/>
  <c r="H1041" s="1"/>
  <c r="G1042"/>
  <c r="X1040"/>
  <c r="X1039" s="1"/>
  <c r="X1038" s="1"/>
  <c r="W1040"/>
  <c r="R1040"/>
  <c r="R1039" s="1"/>
  <c r="R1038" s="1"/>
  <c r="Q1040"/>
  <c r="Q1039" s="1"/>
  <c r="Q1038" s="1"/>
  <c r="L1040"/>
  <c r="L1039" s="1"/>
  <c r="L1038" s="1"/>
  <c r="K1040"/>
  <c r="K1039" s="1"/>
  <c r="K1038" s="1"/>
  <c r="W1039"/>
  <c r="W1038" s="1"/>
  <c r="V1039"/>
  <c r="V1038" s="1"/>
  <c r="U1039"/>
  <c r="U1038" s="1"/>
  <c r="T1039"/>
  <c r="T1038" s="1"/>
  <c r="S1039"/>
  <c r="S1038" s="1"/>
  <c r="P1039"/>
  <c r="P1038" s="1"/>
  <c r="O1039"/>
  <c r="O1038" s="1"/>
  <c r="N1039"/>
  <c r="N1038" s="1"/>
  <c r="M1039"/>
  <c r="M1038" s="1"/>
  <c r="J1039"/>
  <c r="J1038" s="1"/>
  <c r="I1039"/>
  <c r="I1038" s="1"/>
  <c r="H1039"/>
  <c r="H1038" s="1"/>
  <c r="G1039"/>
  <c r="G1038" s="1"/>
  <c r="X1035"/>
  <c r="X1034" s="1"/>
  <c r="W1035"/>
  <c r="W1034" s="1"/>
  <c r="R1035"/>
  <c r="R1034" s="1"/>
  <c r="Q1035"/>
  <c r="Q1034" s="1"/>
  <c r="L1035"/>
  <c r="K1035"/>
  <c r="V1034"/>
  <c r="U1034"/>
  <c r="T1034"/>
  <c r="T1031" s="1"/>
  <c r="T1027" s="1"/>
  <c r="T1026" s="1"/>
  <c r="S1034"/>
  <c r="S1031" s="1"/>
  <c r="P1034"/>
  <c r="O1034"/>
  <c r="N1034"/>
  <c r="M1034"/>
  <c r="L1034"/>
  <c r="K1034"/>
  <c r="J1034"/>
  <c r="I1034"/>
  <c r="H1034"/>
  <c r="G1034"/>
  <c r="R1033"/>
  <c r="R1032" s="1"/>
  <c r="Q1033"/>
  <c r="Q1032" s="1"/>
  <c r="L1033"/>
  <c r="L1032" s="1"/>
  <c r="K1033"/>
  <c r="K1032" s="1"/>
  <c r="X1032"/>
  <c r="W1032"/>
  <c r="V1032"/>
  <c r="U1032"/>
  <c r="T1032"/>
  <c r="S1032"/>
  <c r="P1032"/>
  <c r="O1032"/>
  <c r="N1032"/>
  <c r="M1032"/>
  <c r="J1032"/>
  <c r="I1032"/>
  <c r="I1031" s="1"/>
  <c r="H1032"/>
  <c r="G1032"/>
  <c r="X1030"/>
  <c r="X1029" s="1"/>
  <c r="X1028" s="1"/>
  <c r="W1030"/>
  <c r="W1029" s="1"/>
  <c r="W1028" s="1"/>
  <c r="R1030"/>
  <c r="Q1030"/>
  <c r="Q1029" s="1"/>
  <c r="L1030"/>
  <c r="L1029" s="1"/>
  <c r="L1028" s="1"/>
  <c r="K1030"/>
  <c r="K1029" s="1"/>
  <c r="K1028" s="1"/>
  <c r="V1029"/>
  <c r="V1028" s="1"/>
  <c r="U1029"/>
  <c r="T1029"/>
  <c r="T1028" s="1"/>
  <c r="S1029"/>
  <c r="S1028" s="1"/>
  <c r="R1029"/>
  <c r="R1028" s="1"/>
  <c r="P1029"/>
  <c r="P1028" s="1"/>
  <c r="O1029"/>
  <c r="O1028" s="1"/>
  <c r="N1029"/>
  <c r="N1028" s="1"/>
  <c r="M1029"/>
  <c r="J1029"/>
  <c r="J1028" s="1"/>
  <c r="I1029"/>
  <c r="I1028" s="1"/>
  <c r="H1029"/>
  <c r="H1028" s="1"/>
  <c r="G1029"/>
  <c r="G1028" s="1"/>
  <c r="U1028"/>
  <c r="Q1028"/>
  <c r="M1028"/>
  <c r="X1024"/>
  <c r="X1023" s="1"/>
  <c r="X1022" s="1"/>
  <c r="W1024"/>
  <c r="W1023" s="1"/>
  <c r="W1022" s="1"/>
  <c r="R1024"/>
  <c r="R1023" s="1"/>
  <c r="R1022" s="1"/>
  <c r="Q1024"/>
  <c r="Q1023" s="1"/>
  <c r="Q1022" s="1"/>
  <c r="Q1018" s="1"/>
  <c r="Q1017" s="1"/>
  <c r="Q1016" s="1"/>
  <c r="L1024"/>
  <c r="K1024"/>
  <c r="K1023" s="1"/>
  <c r="K1022" s="1"/>
  <c r="V1023"/>
  <c r="V1022" s="1"/>
  <c r="U1023"/>
  <c r="U1022" s="1"/>
  <c r="T1023"/>
  <c r="T1022" s="1"/>
  <c r="S1023"/>
  <c r="S1022" s="1"/>
  <c r="P1023"/>
  <c r="P1022" s="1"/>
  <c r="O1023"/>
  <c r="O1022" s="1"/>
  <c r="N1023"/>
  <c r="N1022" s="1"/>
  <c r="M1023"/>
  <c r="M1022" s="1"/>
  <c r="L1023"/>
  <c r="L1022" s="1"/>
  <c r="J1023"/>
  <c r="J1022" s="1"/>
  <c r="I1023"/>
  <c r="I1022" s="1"/>
  <c r="H1023"/>
  <c r="H1022" s="1"/>
  <c r="G1023"/>
  <c r="G1022" s="1"/>
  <c r="G1018" s="1"/>
  <c r="G1017" s="1"/>
  <c r="G1016" s="1"/>
  <c r="X1021"/>
  <c r="X1020" s="1"/>
  <c r="X1019" s="1"/>
  <c r="W1021"/>
  <c r="W1020" s="1"/>
  <c r="W1019" s="1"/>
  <c r="R1021"/>
  <c r="R1020" s="1"/>
  <c r="R1019" s="1"/>
  <c r="Q1021"/>
  <c r="Q1020" s="1"/>
  <c r="Q1019" s="1"/>
  <c r="L1021"/>
  <c r="K1021"/>
  <c r="V1020"/>
  <c r="U1020"/>
  <c r="T1020"/>
  <c r="T1019" s="1"/>
  <c r="S1020"/>
  <c r="S1019" s="1"/>
  <c r="P1020"/>
  <c r="P1019" s="1"/>
  <c r="O1020"/>
  <c r="O1019" s="1"/>
  <c r="N1020"/>
  <c r="N1019" s="1"/>
  <c r="N1018" s="1"/>
  <c r="N1017" s="1"/>
  <c r="N1016" s="1"/>
  <c r="M1020"/>
  <c r="M1019" s="1"/>
  <c r="L1020"/>
  <c r="L1019" s="1"/>
  <c r="K1020"/>
  <c r="K1019" s="1"/>
  <c r="J1020"/>
  <c r="J1019" s="1"/>
  <c r="I1020"/>
  <c r="I1019" s="1"/>
  <c r="H1020"/>
  <c r="G1020"/>
  <c r="V1019"/>
  <c r="U1019"/>
  <c r="H1019"/>
  <c r="G1019"/>
  <c r="X1014"/>
  <c r="X1013" s="1"/>
  <c r="X1012" s="1"/>
  <c r="X1011" s="1"/>
  <c r="X1010" s="1"/>
  <c r="X1009" s="1"/>
  <c r="W1014"/>
  <c r="W1013" s="1"/>
  <c r="W1012" s="1"/>
  <c r="W1011" s="1"/>
  <c r="W1010" s="1"/>
  <c r="W1009" s="1"/>
  <c r="R1014"/>
  <c r="Q1014"/>
  <c r="Q1013" s="1"/>
  <c r="Q1012" s="1"/>
  <c r="Q1011" s="1"/>
  <c r="Q1010" s="1"/>
  <c r="Q1009" s="1"/>
  <c r="L1014"/>
  <c r="K1014"/>
  <c r="V1013"/>
  <c r="V1012" s="1"/>
  <c r="V1011" s="1"/>
  <c r="U1013"/>
  <c r="U1012" s="1"/>
  <c r="U1011" s="1"/>
  <c r="U1010" s="1"/>
  <c r="U1009" s="1"/>
  <c r="T1013"/>
  <c r="T1012" s="1"/>
  <c r="S1013"/>
  <c r="R1013"/>
  <c r="R1012" s="1"/>
  <c r="R1011" s="1"/>
  <c r="R1010" s="1"/>
  <c r="R1009" s="1"/>
  <c r="P1013"/>
  <c r="P1012" s="1"/>
  <c r="P1011" s="1"/>
  <c r="P1010" s="1"/>
  <c r="P1009" s="1"/>
  <c r="O1013"/>
  <c r="O1012" s="1"/>
  <c r="O1011" s="1"/>
  <c r="O1010" s="1"/>
  <c r="O1009" s="1"/>
  <c r="N1013"/>
  <c r="M1013"/>
  <c r="M1012" s="1"/>
  <c r="M1011" s="1"/>
  <c r="M1010" s="1"/>
  <c r="M1009" s="1"/>
  <c r="L1013"/>
  <c r="K1013"/>
  <c r="K1012" s="1"/>
  <c r="K1011" s="1"/>
  <c r="K1010" s="1"/>
  <c r="K1009" s="1"/>
  <c r="J1013"/>
  <c r="J1012" s="1"/>
  <c r="J1011" s="1"/>
  <c r="J1010" s="1"/>
  <c r="J1009" s="1"/>
  <c r="I1013"/>
  <c r="I1012" s="1"/>
  <c r="I1011" s="1"/>
  <c r="H1013"/>
  <c r="H1012" s="1"/>
  <c r="H1011" s="1"/>
  <c r="H1010" s="1"/>
  <c r="H1009" s="1"/>
  <c r="G1013"/>
  <c r="S1012"/>
  <c r="S1011" s="1"/>
  <c r="S1010" s="1"/>
  <c r="S1009" s="1"/>
  <c r="N1012"/>
  <c r="N1011" s="1"/>
  <c r="N1010" s="1"/>
  <c r="N1009" s="1"/>
  <c r="L1012"/>
  <c r="L1011" s="1"/>
  <c r="L1010" s="1"/>
  <c r="L1009" s="1"/>
  <c r="G1012"/>
  <c r="G1011" s="1"/>
  <c r="T1011"/>
  <c r="T1010" s="1"/>
  <c r="T1009" s="1"/>
  <c r="V1010"/>
  <c r="V1009" s="1"/>
  <c r="I1010"/>
  <c r="G1010"/>
  <c r="G1009" s="1"/>
  <c r="I1009"/>
  <c r="X1008"/>
  <c r="X1007" s="1"/>
  <c r="X1006" s="1"/>
  <c r="X1005" s="1"/>
  <c r="W1008"/>
  <c r="W1007" s="1"/>
  <c r="W1006" s="1"/>
  <c r="W1005" s="1"/>
  <c r="R1008"/>
  <c r="R1007" s="1"/>
  <c r="R1006" s="1"/>
  <c r="R1005" s="1"/>
  <c r="Q1008"/>
  <c r="Q1007" s="1"/>
  <c r="Q1006" s="1"/>
  <c r="Q1005" s="1"/>
  <c r="L1008"/>
  <c r="L1007" s="1"/>
  <c r="L1006" s="1"/>
  <c r="L1005" s="1"/>
  <c r="K1008"/>
  <c r="K1007" s="1"/>
  <c r="K1006" s="1"/>
  <c r="K1005" s="1"/>
  <c r="V1007"/>
  <c r="V1006" s="1"/>
  <c r="V1005" s="1"/>
  <c r="U1007"/>
  <c r="U1006" s="1"/>
  <c r="U1005" s="1"/>
  <c r="T1007"/>
  <c r="T1006" s="1"/>
  <c r="T1005" s="1"/>
  <c r="S1007"/>
  <c r="S1006" s="1"/>
  <c r="S1005" s="1"/>
  <c r="P1007"/>
  <c r="P1006" s="1"/>
  <c r="P1005" s="1"/>
  <c r="O1007"/>
  <c r="O1006" s="1"/>
  <c r="O1005" s="1"/>
  <c r="N1007"/>
  <c r="N1006" s="1"/>
  <c r="N1005" s="1"/>
  <c r="M1007"/>
  <c r="M1006" s="1"/>
  <c r="M1005" s="1"/>
  <c r="J1007"/>
  <c r="J1006" s="1"/>
  <c r="J1005" s="1"/>
  <c r="I1007"/>
  <c r="I1006" s="1"/>
  <c r="I1005" s="1"/>
  <c r="H1007"/>
  <c r="H1006" s="1"/>
  <c r="H1005" s="1"/>
  <c r="G1007"/>
  <c r="G1006" s="1"/>
  <c r="G1005" s="1"/>
  <c r="X1004"/>
  <c r="X1003" s="1"/>
  <c r="W1004"/>
  <c r="W1003" s="1"/>
  <c r="R1004"/>
  <c r="R1003" s="1"/>
  <c r="Q1004"/>
  <c r="L1004"/>
  <c r="K1004"/>
  <c r="K1003" s="1"/>
  <c r="K1000" s="1"/>
  <c r="K999" s="1"/>
  <c r="V1003"/>
  <c r="U1003"/>
  <c r="T1003"/>
  <c r="S1003"/>
  <c r="Q1003"/>
  <c r="P1003"/>
  <c r="O1003"/>
  <c r="N1003"/>
  <c r="M1003"/>
  <c r="L1003"/>
  <c r="J1003"/>
  <c r="I1003"/>
  <c r="H1003"/>
  <c r="G1003"/>
  <c r="W1002"/>
  <c r="W1001" s="1"/>
  <c r="T1002"/>
  <c r="Q1002"/>
  <c r="Q1001" s="1"/>
  <c r="N1002"/>
  <c r="K1002"/>
  <c r="K1001" s="1"/>
  <c r="H1002"/>
  <c r="L1002" s="1"/>
  <c r="L1001" s="1"/>
  <c r="L1000" s="1"/>
  <c r="L999" s="1"/>
  <c r="V1001"/>
  <c r="U1001"/>
  <c r="U1000" s="1"/>
  <c r="U999" s="1"/>
  <c r="S1001"/>
  <c r="S1000" s="1"/>
  <c r="S999" s="1"/>
  <c r="P1001"/>
  <c r="O1001"/>
  <c r="M1001"/>
  <c r="J1001"/>
  <c r="I1001"/>
  <c r="I1000" s="1"/>
  <c r="I999" s="1"/>
  <c r="H1001"/>
  <c r="H1000" s="1"/>
  <c r="H999" s="1"/>
  <c r="G1001"/>
  <c r="G1000"/>
  <c r="G999" s="1"/>
  <c r="X998"/>
  <c r="X997" s="1"/>
  <c r="W998"/>
  <c r="W997" s="1"/>
  <c r="R998"/>
  <c r="R997" s="1"/>
  <c r="Q998"/>
  <c r="Q997" s="1"/>
  <c r="L998"/>
  <c r="L997" s="1"/>
  <c r="K998"/>
  <c r="K997" s="1"/>
  <c r="V997"/>
  <c r="U997"/>
  <c r="T997"/>
  <c r="S997"/>
  <c r="P997"/>
  <c r="O997"/>
  <c r="N997"/>
  <c r="M997"/>
  <c r="J997"/>
  <c r="I997"/>
  <c r="H997"/>
  <c r="G997"/>
  <c r="X996"/>
  <c r="W996"/>
  <c r="W995" s="1"/>
  <c r="R996"/>
  <c r="R995" s="1"/>
  <c r="Q996"/>
  <c r="Q995" s="1"/>
  <c r="L996"/>
  <c r="K996"/>
  <c r="K995" s="1"/>
  <c r="X995"/>
  <c r="V995"/>
  <c r="U995"/>
  <c r="T995"/>
  <c r="S995"/>
  <c r="P995"/>
  <c r="O995"/>
  <c r="N995"/>
  <c r="M995"/>
  <c r="L995"/>
  <c r="J995"/>
  <c r="I995"/>
  <c r="H995"/>
  <c r="G995"/>
  <c r="X994"/>
  <c r="X993" s="1"/>
  <c r="W994"/>
  <c r="W993" s="1"/>
  <c r="R994"/>
  <c r="R993" s="1"/>
  <c r="Q994"/>
  <c r="Q993" s="1"/>
  <c r="L994"/>
  <c r="L993" s="1"/>
  <c r="K994"/>
  <c r="K993" s="1"/>
  <c r="V993"/>
  <c r="U993"/>
  <c r="T993"/>
  <c r="S993"/>
  <c r="P993"/>
  <c r="O993"/>
  <c r="N993"/>
  <c r="M993"/>
  <c r="J993"/>
  <c r="I993"/>
  <c r="H993"/>
  <c r="G993"/>
  <c r="X992"/>
  <c r="X991" s="1"/>
  <c r="W992"/>
  <c r="W991" s="1"/>
  <c r="R992"/>
  <c r="Q992"/>
  <c r="Q991" s="1"/>
  <c r="L992"/>
  <c r="K992"/>
  <c r="K991" s="1"/>
  <c r="V991"/>
  <c r="U991"/>
  <c r="T991"/>
  <c r="S991"/>
  <c r="R991"/>
  <c r="P991"/>
  <c r="O991"/>
  <c r="N991"/>
  <c r="M991"/>
  <c r="L991"/>
  <c r="J991"/>
  <c r="I991"/>
  <c r="H991"/>
  <c r="G991"/>
  <c r="X990"/>
  <c r="X989" s="1"/>
  <c r="W990"/>
  <c r="W989" s="1"/>
  <c r="R990"/>
  <c r="R989" s="1"/>
  <c r="Q990"/>
  <c r="Q989" s="1"/>
  <c r="L990"/>
  <c r="L989" s="1"/>
  <c r="K990"/>
  <c r="K989" s="1"/>
  <c r="V989"/>
  <c r="U989"/>
  <c r="T989"/>
  <c r="S989"/>
  <c r="P989"/>
  <c r="O989"/>
  <c r="N989"/>
  <c r="M989"/>
  <c r="J989"/>
  <c r="I989"/>
  <c r="H989"/>
  <c r="G989"/>
  <c r="X988"/>
  <c r="X987" s="1"/>
  <c r="W988"/>
  <c r="W987" s="1"/>
  <c r="R988"/>
  <c r="R987" s="1"/>
  <c r="Q988"/>
  <c r="Q987" s="1"/>
  <c r="L988"/>
  <c r="L987" s="1"/>
  <c r="K988"/>
  <c r="K987" s="1"/>
  <c r="V987"/>
  <c r="U987"/>
  <c r="T987"/>
  <c r="S987"/>
  <c r="P987"/>
  <c r="O987"/>
  <c r="N987"/>
  <c r="M987"/>
  <c r="J987"/>
  <c r="I987"/>
  <c r="H987"/>
  <c r="G987"/>
  <c r="X986"/>
  <c r="X985" s="1"/>
  <c r="W986"/>
  <c r="W985" s="1"/>
  <c r="R986"/>
  <c r="R985" s="1"/>
  <c r="Q986"/>
  <c r="Q985" s="1"/>
  <c r="L986"/>
  <c r="L985" s="1"/>
  <c r="K986"/>
  <c r="K985" s="1"/>
  <c r="V985"/>
  <c r="U985"/>
  <c r="T985"/>
  <c r="S985"/>
  <c r="P985"/>
  <c r="O985"/>
  <c r="N985"/>
  <c r="M985"/>
  <c r="J985"/>
  <c r="I985"/>
  <c r="H985"/>
  <c r="G985"/>
  <c r="W984"/>
  <c r="W983" s="1"/>
  <c r="V984"/>
  <c r="V983" s="1"/>
  <c r="T984"/>
  <c r="T983" s="1"/>
  <c r="Q984"/>
  <c r="P984"/>
  <c r="P983" s="1"/>
  <c r="N984"/>
  <c r="N983" s="1"/>
  <c r="K984"/>
  <c r="K983" s="1"/>
  <c r="J984"/>
  <c r="J983" s="1"/>
  <c r="H984"/>
  <c r="U983"/>
  <c r="S983"/>
  <c r="Q983"/>
  <c r="O983"/>
  <c r="M983"/>
  <c r="I983"/>
  <c r="G983"/>
  <c r="X982"/>
  <c r="W982"/>
  <c r="R982"/>
  <c r="Q982"/>
  <c r="L982"/>
  <c r="K982"/>
  <c r="X981"/>
  <c r="W981"/>
  <c r="R981"/>
  <c r="Q981"/>
  <c r="L981"/>
  <c r="K981"/>
  <c r="V980"/>
  <c r="U980"/>
  <c r="T980"/>
  <c r="S980"/>
  <c r="P980"/>
  <c r="O980"/>
  <c r="N980"/>
  <c r="M980"/>
  <c r="L980"/>
  <c r="J980"/>
  <c r="I980"/>
  <c r="H980"/>
  <c r="G980"/>
  <c r="X979"/>
  <c r="X978" s="1"/>
  <c r="W979"/>
  <c r="R979"/>
  <c r="R978" s="1"/>
  <c r="Q979"/>
  <c r="Q978" s="1"/>
  <c r="L979"/>
  <c r="L978" s="1"/>
  <c r="K979"/>
  <c r="K978" s="1"/>
  <c r="W978"/>
  <c r="V978"/>
  <c r="U978"/>
  <c r="T978"/>
  <c r="S978"/>
  <c r="P978"/>
  <c r="O978"/>
  <c r="N978"/>
  <c r="M978"/>
  <c r="J978"/>
  <c r="I978"/>
  <c r="H978"/>
  <c r="G978"/>
  <c r="X977"/>
  <c r="X976" s="1"/>
  <c r="S977"/>
  <c r="R977"/>
  <c r="R976" s="1"/>
  <c r="M977"/>
  <c r="Q977" s="1"/>
  <c r="Q976" s="1"/>
  <c r="L977"/>
  <c r="K977"/>
  <c r="K976" s="1"/>
  <c r="V976"/>
  <c r="U976"/>
  <c r="T976"/>
  <c r="P976"/>
  <c r="O976"/>
  <c r="N976"/>
  <c r="L976"/>
  <c r="J976"/>
  <c r="I976"/>
  <c r="H976"/>
  <c r="G976"/>
  <c r="X974"/>
  <c r="X973" s="1"/>
  <c r="W974"/>
  <c r="W973" s="1"/>
  <c r="R974"/>
  <c r="R973" s="1"/>
  <c r="Q974"/>
  <c r="Q973" s="1"/>
  <c r="L974"/>
  <c r="L973" s="1"/>
  <c r="K974"/>
  <c r="V973"/>
  <c r="U973"/>
  <c r="T973"/>
  <c r="S973"/>
  <c r="P973"/>
  <c r="O973"/>
  <c r="N973"/>
  <c r="N968" s="1"/>
  <c r="M973"/>
  <c r="K973"/>
  <c r="J973"/>
  <c r="I973"/>
  <c r="H973"/>
  <c r="G973"/>
  <c r="X972"/>
  <c r="W972"/>
  <c r="W971" s="1"/>
  <c r="W968" s="1"/>
  <c r="R972"/>
  <c r="R971" s="1"/>
  <c r="Q972"/>
  <c r="Q971" s="1"/>
  <c r="L972"/>
  <c r="L971" s="1"/>
  <c r="K972"/>
  <c r="X971"/>
  <c r="V971"/>
  <c r="U971"/>
  <c r="T971"/>
  <c r="S971"/>
  <c r="P971"/>
  <c r="O971"/>
  <c r="N971"/>
  <c r="M971"/>
  <c r="K971"/>
  <c r="J971"/>
  <c r="I971"/>
  <c r="H971"/>
  <c r="G971"/>
  <c r="X970"/>
  <c r="X969" s="1"/>
  <c r="W970"/>
  <c r="W969" s="1"/>
  <c r="R970"/>
  <c r="R969" s="1"/>
  <c r="Q970"/>
  <c r="Q969" s="1"/>
  <c r="K970"/>
  <c r="J970"/>
  <c r="V969"/>
  <c r="U969"/>
  <c r="T969"/>
  <c r="S969"/>
  <c r="P969"/>
  <c r="O969"/>
  <c r="N969"/>
  <c r="M969"/>
  <c r="K969"/>
  <c r="I969"/>
  <c r="H969"/>
  <c r="G969"/>
  <c r="X964"/>
  <c r="X963" s="1"/>
  <c r="X962" s="1"/>
  <c r="X961" s="1"/>
  <c r="W964"/>
  <c r="W963" s="1"/>
  <c r="W962" s="1"/>
  <c r="W961" s="1"/>
  <c r="R964"/>
  <c r="R963" s="1"/>
  <c r="R962" s="1"/>
  <c r="R961" s="1"/>
  <c r="Q964"/>
  <c r="Q963" s="1"/>
  <c r="Q962" s="1"/>
  <c r="Q961" s="1"/>
  <c r="L964"/>
  <c r="L963" s="1"/>
  <c r="L962" s="1"/>
  <c r="L961" s="1"/>
  <c r="K964"/>
  <c r="K963" s="1"/>
  <c r="K962" s="1"/>
  <c r="K961" s="1"/>
  <c r="V963"/>
  <c r="V962" s="1"/>
  <c r="V961" s="1"/>
  <c r="U963"/>
  <c r="U962" s="1"/>
  <c r="U961" s="1"/>
  <c r="T963"/>
  <c r="T962" s="1"/>
  <c r="T961" s="1"/>
  <c r="S963"/>
  <c r="S962" s="1"/>
  <c r="S961" s="1"/>
  <c r="P963"/>
  <c r="P962" s="1"/>
  <c r="P961" s="1"/>
  <c r="O963"/>
  <c r="O962" s="1"/>
  <c r="O961" s="1"/>
  <c r="N963"/>
  <c r="N962" s="1"/>
  <c r="N961" s="1"/>
  <c r="M963"/>
  <c r="M962" s="1"/>
  <c r="M961" s="1"/>
  <c r="J963"/>
  <c r="J962" s="1"/>
  <c r="J961" s="1"/>
  <c r="I963"/>
  <c r="H963"/>
  <c r="H962" s="1"/>
  <c r="H961" s="1"/>
  <c r="G963"/>
  <c r="G962" s="1"/>
  <c r="G961" s="1"/>
  <c r="I962"/>
  <c r="I961" s="1"/>
  <c r="X960"/>
  <c r="W960"/>
  <c r="R960"/>
  <c r="R959" s="1"/>
  <c r="Q960"/>
  <c r="Q959" s="1"/>
  <c r="L960"/>
  <c r="L959" s="1"/>
  <c r="K960"/>
  <c r="X959"/>
  <c r="W959"/>
  <c r="V959"/>
  <c r="U959"/>
  <c r="T959"/>
  <c r="S959"/>
  <c r="P959"/>
  <c r="O959"/>
  <c r="N959"/>
  <c r="M959"/>
  <c r="K959"/>
  <c r="J959"/>
  <c r="I959"/>
  <c r="I956" s="1"/>
  <c r="I955" s="1"/>
  <c r="I954" s="1"/>
  <c r="H959"/>
  <c r="G959"/>
  <c r="W958"/>
  <c r="W957" s="1"/>
  <c r="T958"/>
  <c r="Q958"/>
  <c r="Q957" s="1"/>
  <c r="N958"/>
  <c r="R958" s="1"/>
  <c r="K958"/>
  <c r="K957" s="1"/>
  <c r="H958"/>
  <c r="V957"/>
  <c r="U957"/>
  <c r="S957"/>
  <c r="R957"/>
  <c r="R956" s="1"/>
  <c r="R955" s="1"/>
  <c r="R954" s="1"/>
  <c r="R953" s="1"/>
  <c r="P957"/>
  <c r="P956" s="1"/>
  <c r="P955" s="1"/>
  <c r="P954" s="1"/>
  <c r="O957"/>
  <c r="N957"/>
  <c r="N956" s="1"/>
  <c r="N955" s="1"/>
  <c r="N954" s="1"/>
  <c r="M957"/>
  <c r="M956" s="1"/>
  <c r="M955" s="1"/>
  <c r="M954" s="1"/>
  <c r="J957"/>
  <c r="I957"/>
  <c r="G957"/>
  <c r="J956"/>
  <c r="J955" s="1"/>
  <c r="J954" s="1"/>
  <c r="X951"/>
  <c r="X950" s="1"/>
  <c r="X949" s="1"/>
  <c r="X948" s="1"/>
  <c r="W951"/>
  <c r="W950" s="1"/>
  <c r="W949" s="1"/>
  <c r="W948" s="1"/>
  <c r="R951"/>
  <c r="R950" s="1"/>
  <c r="R949" s="1"/>
  <c r="R948" s="1"/>
  <c r="Q951"/>
  <c r="Q950" s="1"/>
  <c r="Q949" s="1"/>
  <c r="Q948" s="1"/>
  <c r="L951"/>
  <c r="L950" s="1"/>
  <c r="L949" s="1"/>
  <c r="L948" s="1"/>
  <c r="K951"/>
  <c r="K950" s="1"/>
  <c r="K949" s="1"/>
  <c r="K948" s="1"/>
  <c r="V950"/>
  <c r="V949" s="1"/>
  <c r="U950"/>
  <c r="U949" s="1"/>
  <c r="T950"/>
  <c r="T949" s="1"/>
  <c r="T948" s="1"/>
  <c r="S950"/>
  <c r="S949" s="1"/>
  <c r="S948" s="1"/>
  <c r="P950"/>
  <c r="P949" s="1"/>
  <c r="P948" s="1"/>
  <c r="O950"/>
  <c r="O949" s="1"/>
  <c r="O948" s="1"/>
  <c r="N950"/>
  <c r="N949" s="1"/>
  <c r="N948" s="1"/>
  <c r="M950"/>
  <c r="M949" s="1"/>
  <c r="M948" s="1"/>
  <c r="J950"/>
  <c r="J949" s="1"/>
  <c r="J948" s="1"/>
  <c r="I950"/>
  <c r="I949" s="1"/>
  <c r="I948" s="1"/>
  <c r="H950"/>
  <c r="H949" s="1"/>
  <c r="H948" s="1"/>
  <c r="G950"/>
  <c r="G949"/>
  <c r="G948" s="1"/>
  <c r="V948"/>
  <c r="U948"/>
  <c r="X947"/>
  <c r="X946" s="1"/>
  <c r="X945" s="1"/>
  <c r="W947"/>
  <c r="W946" s="1"/>
  <c r="W945" s="1"/>
  <c r="R947"/>
  <c r="R946" s="1"/>
  <c r="R945" s="1"/>
  <c r="Q947"/>
  <c r="Q946" s="1"/>
  <c r="Q945" s="1"/>
  <c r="L947"/>
  <c r="K947"/>
  <c r="K946" s="1"/>
  <c r="K945" s="1"/>
  <c r="V946"/>
  <c r="V945" s="1"/>
  <c r="U946"/>
  <c r="U945" s="1"/>
  <c r="T946"/>
  <c r="T945" s="1"/>
  <c r="S946"/>
  <c r="S945" s="1"/>
  <c r="P946"/>
  <c r="P945" s="1"/>
  <c r="O946"/>
  <c r="O945" s="1"/>
  <c r="N946"/>
  <c r="M946"/>
  <c r="M945" s="1"/>
  <c r="L946"/>
  <c r="L945" s="1"/>
  <c r="J946"/>
  <c r="I946"/>
  <c r="I945" s="1"/>
  <c r="H946"/>
  <c r="H945" s="1"/>
  <c r="G946"/>
  <c r="N945"/>
  <c r="J945"/>
  <c r="G945"/>
  <c r="X944"/>
  <c r="X943" s="1"/>
  <c r="X942" s="1"/>
  <c r="W944"/>
  <c r="W943" s="1"/>
  <c r="W942" s="1"/>
  <c r="R944"/>
  <c r="R943" s="1"/>
  <c r="R942" s="1"/>
  <c r="Q944"/>
  <c r="L944"/>
  <c r="L943" s="1"/>
  <c r="K944"/>
  <c r="K943" s="1"/>
  <c r="K942" s="1"/>
  <c r="K941" s="1"/>
  <c r="K940" s="1"/>
  <c r="V943"/>
  <c r="U943"/>
  <c r="U942" s="1"/>
  <c r="T943"/>
  <c r="T942" s="1"/>
  <c r="T941" s="1"/>
  <c r="T940" s="1"/>
  <c r="S943"/>
  <c r="S942" s="1"/>
  <c r="Q943"/>
  <c r="Q942" s="1"/>
  <c r="P943"/>
  <c r="P942" s="1"/>
  <c r="O943"/>
  <c r="O942" s="1"/>
  <c r="N943"/>
  <c r="N942" s="1"/>
  <c r="M943"/>
  <c r="J943"/>
  <c r="I943"/>
  <c r="I942" s="1"/>
  <c r="H943"/>
  <c r="H942" s="1"/>
  <c r="G943"/>
  <c r="G942" s="1"/>
  <c r="V942"/>
  <c r="M942"/>
  <c r="L942"/>
  <c r="J942"/>
  <c r="X938"/>
  <c r="X937" s="1"/>
  <c r="X936" s="1"/>
  <c r="X935" s="1"/>
  <c r="W938"/>
  <c r="W937" s="1"/>
  <c r="W936" s="1"/>
  <c r="W935" s="1"/>
  <c r="R938"/>
  <c r="R937" s="1"/>
  <c r="R936" s="1"/>
  <c r="R935" s="1"/>
  <c r="Q938"/>
  <c r="Q937" s="1"/>
  <c r="Q936" s="1"/>
  <c r="Q935" s="1"/>
  <c r="K938"/>
  <c r="K937" s="1"/>
  <c r="K936" s="1"/>
  <c r="K935" s="1"/>
  <c r="J938"/>
  <c r="J937" s="1"/>
  <c r="J936" s="1"/>
  <c r="J935" s="1"/>
  <c r="V937"/>
  <c r="U937"/>
  <c r="U936" s="1"/>
  <c r="U935" s="1"/>
  <c r="T937"/>
  <c r="S937"/>
  <c r="S936" s="1"/>
  <c r="S935" s="1"/>
  <c r="P937"/>
  <c r="P936" s="1"/>
  <c r="P935" s="1"/>
  <c r="O937"/>
  <c r="O936" s="1"/>
  <c r="O935" s="1"/>
  <c r="N937"/>
  <c r="N936" s="1"/>
  <c r="N935" s="1"/>
  <c r="M937"/>
  <c r="M936" s="1"/>
  <c r="M935" s="1"/>
  <c r="I937"/>
  <c r="I936" s="1"/>
  <c r="I935" s="1"/>
  <c r="H937"/>
  <c r="H936" s="1"/>
  <c r="H935" s="1"/>
  <c r="G937"/>
  <c r="G936" s="1"/>
  <c r="V936"/>
  <c r="V935" s="1"/>
  <c r="T936"/>
  <c r="T935" s="1"/>
  <c r="G935"/>
  <c r="X934"/>
  <c r="W934"/>
  <c r="R934"/>
  <c r="Q934"/>
  <c r="L934"/>
  <c r="K934"/>
  <c r="X933"/>
  <c r="W933"/>
  <c r="R933"/>
  <c r="Q933"/>
  <c r="L933"/>
  <c r="L931" s="1"/>
  <c r="K933"/>
  <c r="K931" s="1"/>
  <c r="X932"/>
  <c r="W932"/>
  <c r="W931" s="1"/>
  <c r="R932"/>
  <c r="Q932"/>
  <c r="L932"/>
  <c r="K932"/>
  <c r="V931"/>
  <c r="U931"/>
  <c r="T931"/>
  <c r="S931"/>
  <c r="S928" s="1"/>
  <c r="S927" s="1"/>
  <c r="S926" s="1"/>
  <c r="P931"/>
  <c r="O931"/>
  <c r="N931"/>
  <c r="M931"/>
  <c r="J931"/>
  <c r="I931"/>
  <c r="H931"/>
  <c r="G931"/>
  <c r="X930"/>
  <c r="X929" s="1"/>
  <c r="W930"/>
  <c r="R930"/>
  <c r="R929" s="1"/>
  <c r="Q930"/>
  <c r="Q929" s="1"/>
  <c r="L930"/>
  <c r="L929" s="1"/>
  <c r="L928" s="1"/>
  <c r="L927" s="1"/>
  <c r="L926" s="1"/>
  <c r="K930"/>
  <c r="W929"/>
  <c r="V929"/>
  <c r="U929"/>
  <c r="T929"/>
  <c r="S929"/>
  <c r="P929"/>
  <c r="O929"/>
  <c r="N929"/>
  <c r="N928" s="1"/>
  <c r="N927" s="1"/>
  <c r="N926" s="1"/>
  <c r="M929"/>
  <c r="M928" s="1"/>
  <c r="M927" s="1"/>
  <c r="M926" s="1"/>
  <c r="K929"/>
  <c r="J929"/>
  <c r="J928" s="1"/>
  <c r="J927" s="1"/>
  <c r="J926" s="1"/>
  <c r="J925" s="1"/>
  <c r="I929"/>
  <c r="H929"/>
  <c r="H928" s="1"/>
  <c r="H927" s="1"/>
  <c r="H926" s="1"/>
  <c r="G929"/>
  <c r="V928"/>
  <c r="V927" s="1"/>
  <c r="V926" s="1"/>
  <c r="X923"/>
  <c r="X922" s="1"/>
  <c r="W923"/>
  <c r="W922" s="1"/>
  <c r="R923"/>
  <c r="R922" s="1"/>
  <c r="Q923"/>
  <c r="Q922" s="1"/>
  <c r="L923"/>
  <c r="L922" s="1"/>
  <c r="K923"/>
  <c r="K922" s="1"/>
  <c r="V922"/>
  <c r="U922"/>
  <c r="T922"/>
  <c r="T919" s="1"/>
  <c r="T918" s="1"/>
  <c r="S922"/>
  <c r="P922"/>
  <c r="O922"/>
  <c r="N922"/>
  <c r="N919" s="1"/>
  <c r="N918" s="1"/>
  <c r="M922"/>
  <c r="J922"/>
  <c r="I922"/>
  <c r="H922"/>
  <c r="G922"/>
  <c r="X921"/>
  <c r="X920" s="1"/>
  <c r="W921"/>
  <c r="R921"/>
  <c r="R920" s="1"/>
  <c r="Q921"/>
  <c r="Q920" s="1"/>
  <c r="K921"/>
  <c r="K920" s="1"/>
  <c r="J921"/>
  <c r="W920"/>
  <c r="V920"/>
  <c r="U920"/>
  <c r="T920"/>
  <c r="S920"/>
  <c r="P920"/>
  <c r="O920"/>
  <c r="N920"/>
  <c r="M920"/>
  <c r="I920"/>
  <c r="H920"/>
  <c r="G920"/>
  <c r="U919"/>
  <c r="U918" s="1"/>
  <c r="X917"/>
  <c r="X916" s="1"/>
  <c r="X915" s="1"/>
  <c r="W917"/>
  <c r="R917"/>
  <c r="R916" s="1"/>
  <c r="R915" s="1"/>
  <c r="Q917"/>
  <c r="Q916" s="1"/>
  <c r="Q915" s="1"/>
  <c r="L917"/>
  <c r="L916" s="1"/>
  <c r="L915" s="1"/>
  <c r="K917"/>
  <c r="W916"/>
  <c r="W915" s="1"/>
  <c r="V916"/>
  <c r="V915" s="1"/>
  <c r="U916"/>
  <c r="U915" s="1"/>
  <c r="T916"/>
  <c r="T915" s="1"/>
  <c r="S916"/>
  <c r="S915" s="1"/>
  <c r="P916"/>
  <c r="P915" s="1"/>
  <c r="O916"/>
  <c r="N916"/>
  <c r="M916"/>
  <c r="M915" s="1"/>
  <c r="K916"/>
  <c r="K915" s="1"/>
  <c r="J916"/>
  <c r="J915" s="1"/>
  <c r="I916"/>
  <c r="H916"/>
  <c r="H915" s="1"/>
  <c r="G916"/>
  <c r="O915"/>
  <c r="N915"/>
  <c r="I915"/>
  <c r="G915"/>
  <c r="X914"/>
  <c r="W914"/>
  <c r="W913" s="1"/>
  <c r="R914"/>
  <c r="R913" s="1"/>
  <c r="R912" s="1"/>
  <c r="Q914"/>
  <c r="Q913" s="1"/>
  <c r="Q912" s="1"/>
  <c r="L914"/>
  <c r="K914"/>
  <c r="K913" s="1"/>
  <c r="K912" s="1"/>
  <c r="X913"/>
  <c r="X912" s="1"/>
  <c r="V913"/>
  <c r="V912" s="1"/>
  <c r="V911" s="1"/>
  <c r="U913"/>
  <c r="U912" s="1"/>
  <c r="T913"/>
  <c r="T912" s="1"/>
  <c r="S913"/>
  <c r="P913"/>
  <c r="O913"/>
  <c r="N913"/>
  <c r="N912" s="1"/>
  <c r="M913"/>
  <c r="M912" s="1"/>
  <c r="L913"/>
  <c r="L912" s="1"/>
  <c r="J913"/>
  <c r="J912" s="1"/>
  <c r="J911" s="1"/>
  <c r="I913"/>
  <c r="H913"/>
  <c r="H912" s="1"/>
  <c r="H911" s="1"/>
  <c r="G913"/>
  <c r="G912" s="1"/>
  <c r="W912"/>
  <c r="S912"/>
  <c r="S911" s="1"/>
  <c r="P912"/>
  <c r="O912"/>
  <c r="I912"/>
  <c r="X910"/>
  <c r="X909" s="1"/>
  <c r="W910"/>
  <c r="W909" s="1"/>
  <c r="R910"/>
  <c r="R909" s="1"/>
  <c r="Q910"/>
  <c r="Q909" s="1"/>
  <c r="L910"/>
  <c r="L909" s="1"/>
  <c r="K910"/>
  <c r="K909" s="1"/>
  <c r="V909"/>
  <c r="U909"/>
  <c r="T909"/>
  <c r="S909"/>
  <c r="P909"/>
  <c r="O909"/>
  <c r="N909"/>
  <c r="M909"/>
  <c r="J909"/>
  <c r="I909"/>
  <c r="H909"/>
  <c r="G909"/>
  <c r="X908"/>
  <c r="X907" s="1"/>
  <c r="W908"/>
  <c r="W907" s="1"/>
  <c r="R908"/>
  <c r="R907" s="1"/>
  <c r="Q908"/>
  <c r="Q907" s="1"/>
  <c r="L908"/>
  <c r="L907" s="1"/>
  <c r="K908"/>
  <c r="K907" s="1"/>
  <c r="V907"/>
  <c r="U907"/>
  <c r="T907"/>
  <c r="S907"/>
  <c r="P907"/>
  <c r="O907"/>
  <c r="N907"/>
  <c r="M907"/>
  <c r="J907"/>
  <c r="I907"/>
  <c r="H907"/>
  <c r="G907"/>
  <c r="X906"/>
  <c r="X905" s="1"/>
  <c r="W906"/>
  <c r="W905" s="1"/>
  <c r="R906"/>
  <c r="R905" s="1"/>
  <c r="Q906"/>
  <c r="Q905" s="1"/>
  <c r="L906"/>
  <c r="L905" s="1"/>
  <c r="K906"/>
  <c r="K905" s="1"/>
  <c r="V905"/>
  <c r="U905"/>
  <c r="T905"/>
  <c r="S905"/>
  <c r="P905"/>
  <c r="O905"/>
  <c r="N905"/>
  <c r="M905"/>
  <c r="J905"/>
  <c r="I905"/>
  <c r="H905"/>
  <c r="G905"/>
  <c r="X904"/>
  <c r="X903" s="1"/>
  <c r="W904"/>
  <c r="W903" s="1"/>
  <c r="R904"/>
  <c r="R903" s="1"/>
  <c r="Q904"/>
  <c r="Q903" s="1"/>
  <c r="L904"/>
  <c r="L903" s="1"/>
  <c r="K904"/>
  <c r="K903" s="1"/>
  <c r="V903"/>
  <c r="U903"/>
  <c r="T903"/>
  <c r="S903"/>
  <c r="P903"/>
  <c r="O903"/>
  <c r="N903"/>
  <c r="M903"/>
  <c r="J903"/>
  <c r="I903"/>
  <c r="H903"/>
  <c r="G903"/>
  <c r="X902"/>
  <c r="X901" s="1"/>
  <c r="W902"/>
  <c r="W901" s="1"/>
  <c r="R902"/>
  <c r="R901" s="1"/>
  <c r="Q902"/>
  <c r="Q901" s="1"/>
  <c r="L902"/>
  <c r="L901" s="1"/>
  <c r="K902"/>
  <c r="K901" s="1"/>
  <c r="V901"/>
  <c r="U901"/>
  <c r="T901"/>
  <c r="S901"/>
  <c r="P901"/>
  <c r="O901"/>
  <c r="N901"/>
  <c r="M901"/>
  <c r="J901"/>
  <c r="I901"/>
  <c r="H901"/>
  <c r="G901"/>
  <c r="O900"/>
  <c r="O899" s="1"/>
  <c r="X896"/>
  <c r="X895" s="1"/>
  <c r="W896"/>
  <c r="W895" s="1"/>
  <c r="R896"/>
  <c r="R895" s="1"/>
  <c r="Q896"/>
  <c r="Q895" s="1"/>
  <c r="K896"/>
  <c r="K895" s="1"/>
  <c r="J896"/>
  <c r="L896" s="1"/>
  <c r="L895" s="1"/>
  <c r="V895"/>
  <c r="U895"/>
  <c r="T895"/>
  <c r="S895"/>
  <c r="P895"/>
  <c r="O895"/>
  <c r="N895"/>
  <c r="M895"/>
  <c r="J895"/>
  <c r="I895"/>
  <c r="H895"/>
  <c r="G895"/>
  <c r="X894"/>
  <c r="X893" s="1"/>
  <c r="W894"/>
  <c r="W893" s="1"/>
  <c r="R894"/>
  <c r="R893" s="1"/>
  <c r="Q894"/>
  <c r="Q893" s="1"/>
  <c r="L894"/>
  <c r="L893" s="1"/>
  <c r="K894"/>
  <c r="K893" s="1"/>
  <c r="V893"/>
  <c r="U893"/>
  <c r="T893"/>
  <c r="S893"/>
  <c r="P893"/>
  <c r="O893"/>
  <c r="N893"/>
  <c r="M893"/>
  <c r="J893"/>
  <c r="I893"/>
  <c r="H893"/>
  <c r="G893"/>
  <c r="X892"/>
  <c r="X891" s="1"/>
  <c r="W892"/>
  <c r="W891" s="1"/>
  <c r="R892"/>
  <c r="R891" s="1"/>
  <c r="Q892"/>
  <c r="Q891" s="1"/>
  <c r="L892"/>
  <c r="L891" s="1"/>
  <c r="K892"/>
  <c r="V891"/>
  <c r="U891"/>
  <c r="T891"/>
  <c r="S891"/>
  <c r="P891"/>
  <c r="O891"/>
  <c r="N891"/>
  <c r="M891"/>
  <c r="K891"/>
  <c r="J891"/>
  <c r="I891"/>
  <c r="H891"/>
  <c r="G891"/>
  <c r="X890"/>
  <c r="W890"/>
  <c r="R890"/>
  <c r="Q890"/>
  <c r="L890"/>
  <c r="L888" s="1"/>
  <c r="K890"/>
  <c r="X889"/>
  <c r="X888" s="1"/>
  <c r="W889"/>
  <c r="R889"/>
  <c r="Q889"/>
  <c r="L889"/>
  <c r="K889"/>
  <c r="V888"/>
  <c r="U888"/>
  <c r="T888"/>
  <c r="S888"/>
  <c r="P888"/>
  <c r="O888"/>
  <c r="N888"/>
  <c r="M888"/>
  <c r="J888"/>
  <c r="I888"/>
  <c r="H888"/>
  <c r="G888"/>
  <c r="X887"/>
  <c r="W887"/>
  <c r="W886" s="1"/>
  <c r="R887"/>
  <c r="R886" s="1"/>
  <c r="Q887"/>
  <c r="Q886" s="1"/>
  <c r="L887"/>
  <c r="K887"/>
  <c r="K886" s="1"/>
  <c r="X886"/>
  <c r="V886"/>
  <c r="U886"/>
  <c r="T886"/>
  <c r="S886"/>
  <c r="P886"/>
  <c r="O886"/>
  <c r="N886"/>
  <c r="M886"/>
  <c r="L886"/>
  <c r="J886"/>
  <c r="I886"/>
  <c r="H886"/>
  <c r="G886"/>
  <c r="X883"/>
  <c r="W883"/>
  <c r="R883"/>
  <c r="Q883"/>
  <c r="L883"/>
  <c r="K883"/>
  <c r="X882"/>
  <c r="W882"/>
  <c r="R882"/>
  <c r="Q882"/>
  <c r="L882"/>
  <c r="K882"/>
  <c r="V881"/>
  <c r="U881"/>
  <c r="T881"/>
  <c r="S881"/>
  <c r="P881"/>
  <c r="O881"/>
  <c r="N881"/>
  <c r="M881"/>
  <c r="J881"/>
  <c r="I881"/>
  <c r="H881"/>
  <c r="G881"/>
  <c r="X880"/>
  <c r="X879" s="1"/>
  <c r="W880"/>
  <c r="W879" s="1"/>
  <c r="R880"/>
  <c r="R879" s="1"/>
  <c r="Q880"/>
  <c r="Q879" s="1"/>
  <c r="L880"/>
  <c r="L879" s="1"/>
  <c r="K880"/>
  <c r="K879" s="1"/>
  <c r="V879"/>
  <c r="U879"/>
  <c r="T879"/>
  <c r="S879"/>
  <c r="P879"/>
  <c r="O879"/>
  <c r="O878" s="1"/>
  <c r="N879"/>
  <c r="N878" s="1"/>
  <c r="M879"/>
  <c r="M878" s="1"/>
  <c r="J879"/>
  <c r="I879"/>
  <c r="H879"/>
  <c r="G879"/>
  <c r="X877"/>
  <c r="W877"/>
  <c r="R877"/>
  <c r="Q877"/>
  <c r="L877"/>
  <c r="K877"/>
  <c r="X876"/>
  <c r="W876"/>
  <c r="R876"/>
  <c r="Q876"/>
  <c r="L876"/>
  <c r="K876"/>
  <c r="V875"/>
  <c r="V874" s="1"/>
  <c r="U875"/>
  <c r="U874" s="1"/>
  <c r="T875"/>
  <c r="T874" s="1"/>
  <c r="S875"/>
  <c r="S874" s="1"/>
  <c r="R875"/>
  <c r="R874" s="1"/>
  <c r="P875"/>
  <c r="P874" s="1"/>
  <c r="O875"/>
  <c r="N875"/>
  <c r="N874" s="1"/>
  <c r="M875"/>
  <c r="M874" s="1"/>
  <c r="K875"/>
  <c r="K874" s="1"/>
  <c r="J875"/>
  <c r="J874" s="1"/>
  <c r="I875"/>
  <c r="I874" s="1"/>
  <c r="H875"/>
  <c r="H874" s="1"/>
  <c r="G875"/>
  <c r="G874" s="1"/>
  <c r="O874"/>
  <c r="X868"/>
  <c r="X867" s="1"/>
  <c r="X866" s="1"/>
  <c r="X865" s="1"/>
  <c r="W868"/>
  <c r="W867" s="1"/>
  <c r="W866" s="1"/>
  <c r="W865" s="1"/>
  <c r="R868"/>
  <c r="Q868"/>
  <c r="Q867" s="1"/>
  <c r="Q866" s="1"/>
  <c r="Q865" s="1"/>
  <c r="K868"/>
  <c r="K867" s="1"/>
  <c r="K866" s="1"/>
  <c r="K865" s="1"/>
  <c r="J868"/>
  <c r="L868" s="1"/>
  <c r="L867" s="1"/>
  <c r="L866" s="1"/>
  <c r="L865" s="1"/>
  <c r="V867"/>
  <c r="V866" s="1"/>
  <c r="V865" s="1"/>
  <c r="U867"/>
  <c r="T867"/>
  <c r="T866" s="1"/>
  <c r="T865" s="1"/>
  <c r="S867"/>
  <c r="S866" s="1"/>
  <c r="R867"/>
  <c r="R866" s="1"/>
  <c r="R865" s="1"/>
  <c r="P867"/>
  <c r="P866" s="1"/>
  <c r="P865" s="1"/>
  <c r="O867"/>
  <c r="O866" s="1"/>
  <c r="O865" s="1"/>
  <c r="N867"/>
  <c r="N866" s="1"/>
  <c r="N865" s="1"/>
  <c r="M867"/>
  <c r="J867"/>
  <c r="J866" s="1"/>
  <c r="I867"/>
  <c r="I866" s="1"/>
  <c r="I865" s="1"/>
  <c r="H867"/>
  <c r="H866" s="1"/>
  <c r="H865" s="1"/>
  <c r="G867"/>
  <c r="G866" s="1"/>
  <c r="G865" s="1"/>
  <c r="U866"/>
  <c r="U865" s="1"/>
  <c r="M866"/>
  <c r="M865" s="1"/>
  <c r="S865"/>
  <c r="J865"/>
  <c r="X864"/>
  <c r="X863" s="1"/>
  <c r="W864"/>
  <c r="W863" s="1"/>
  <c r="R864"/>
  <c r="Q864"/>
  <c r="Q863" s="1"/>
  <c r="L864"/>
  <c r="L863" s="1"/>
  <c r="G864"/>
  <c r="V863"/>
  <c r="U863"/>
  <c r="T863"/>
  <c r="S863"/>
  <c r="R863"/>
  <c r="R860" s="1"/>
  <c r="R859" s="1"/>
  <c r="R858" s="1"/>
  <c r="P863"/>
  <c r="O863"/>
  <c r="N863"/>
  <c r="M863"/>
  <c r="J863"/>
  <c r="I863"/>
  <c r="H863"/>
  <c r="X862"/>
  <c r="X861" s="1"/>
  <c r="W862"/>
  <c r="W861" s="1"/>
  <c r="W860" s="1"/>
  <c r="W859" s="1"/>
  <c r="W858" s="1"/>
  <c r="R862"/>
  <c r="R861" s="1"/>
  <c r="Q862"/>
  <c r="Q861" s="1"/>
  <c r="Q860" s="1"/>
  <c r="Q859" s="1"/>
  <c r="Q858" s="1"/>
  <c r="Q857" s="1"/>
  <c r="Q856" s="1"/>
  <c r="L862"/>
  <c r="L861" s="1"/>
  <c r="K862"/>
  <c r="V861"/>
  <c r="V860" s="1"/>
  <c r="V859" s="1"/>
  <c r="U861"/>
  <c r="T861"/>
  <c r="S861"/>
  <c r="P861"/>
  <c r="O861"/>
  <c r="N861"/>
  <c r="M861"/>
  <c r="K861"/>
  <c r="J861"/>
  <c r="J860" s="1"/>
  <c r="J859" s="1"/>
  <c r="J858" s="1"/>
  <c r="I861"/>
  <c r="H861"/>
  <c r="G861"/>
  <c r="V858"/>
  <c r="X855"/>
  <c r="X854" s="1"/>
  <c r="X853" s="1"/>
  <c r="X852" s="1"/>
  <c r="X851" s="1"/>
  <c r="W855"/>
  <c r="W854" s="1"/>
  <c r="W853" s="1"/>
  <c r="W852" s="1"/>
  <c r="W851" s="1"/>
  <c r="R855"/>
  <c r="R854" s="1"/>
  <c r="R853" s="1"/>
  <c r="R852" s="1"/>
  <c r="R851" s="1"/>
  <c r="Q855"/>
  <c r="Q854" s="1"/>
  <c r="Q853" s="1"/>
  <c r="Q852" s="1"/>
  <c r="Q851" s="1"/>
  <c r="L855"/>
  <c r="K855"/>
  <c r="K854" s="1"/>
  <c r="K853" s="1"/>
  <c r="K852" s="1"/>
  <c r="K851" s="1"/>
  <c r="V854"/>
  <c r="V853" s="1"/>
  <c r="V852" s="1"/>
  <c r="V851" s="1"/>
  <c r="U854"/>
  <c r="U853" s="1"/>
  <c r="U852" s="1"/>
  <c r="U851" s="1"/>
  <c r="T854"/>
  <c r="T853" s="1"/>
  <c r="T852" s="1"/>
  <c r="T851" s="1"/>
  <c r="S854"/>
  <c r="S853" s="1"/>
  <c r="S852" s="1"/>
  <c r="S851" s="1"/>
  <c r="P854"/>
  <c r="P853" s="1"/>
  <c r="P852" s="1"/>
  <c r="P851" s="1"/>
  <c r="O854"/>
  <c r="O853" s="1"/>
  <c r="O852" s="1"/>
  <c r="O851" s="1"/>
  <c r="N854"/>
  <c r="N853" s="1"/>
  <c r="N852" s="1"/>
  <c r="N851" s="1"/>
  <c r="M854"/>
  <c r="M853" s="1"/>
  <c r="M852" s="1"/>
  <c r="M851" s="1"/>
  <c r="L854"/>
  <c r="L853" s="1"/>
  <c r="L852" s="1"/>
  <c r="L851" s="1"/>
  <c r="J854"/>
  <c r="J853" s="1"/>
  <c r="J852" s="1"/>
  <c r="J851" s="1"/>
  <c r="I854"/>
  <c r="I853" s="1"/>
  <c r="I852" s="1"/>
  <c r="I851" s="1"/>
  <c r="H854"/>
  <c r="H853" s="1"/>
  <c r="H852" s="1"/>
  <c r="H851" s="1"/>
  <c r="G854"/>
  <c r="G853" s="1"/>
  <c r="G852" s="1"/>
  <c r="G851" s="1"/>
  <c r="X850"/>
  <c r="X849" s="1"/>
  <c r="W850"/>
  <c r="W849" s="1"/>
  <c r="R850"/>
  <c r="R849" s="1"/>
  <c r="Q850"/>
  <c r="Q849" s="1"/>
  <c r="L850"/>
  <c r="L849" s="1"/>
  <c r="K850"/>
  <c r="K849" s="1"/>
  <c r="V849"/>
  <c r="U849"/>
  <c r="T849"/>
  <c r="S849"/>
  <c r="P849"/>
  <c r="O849"/>
  <c r="N849"/>
  <c r="M849"/>
  <c r="J849"/>
  <c r="I849"/>
  <c r="H849"/>
  <c r="G849"/>
  <c r="X848"/>
  <c r="X847" s="1"/>
  <c r="W848"/>
  <c r="W847" s="1"/>
  <c r="R848"/>
  <c r="R847" s="1"/>
  <c r="Q848"/>
  <c r="Q847" s="1"/>
  <c r="L848"/>
  <c r="L847" s="1"/>
  <c r="K848"/>
  <c r="K847" s="1"/>
  <c r="V847"/>
  <c r="U847"/>
  <c r="U846" s="1"/>
  <c r="T847"/>
  <c r="S847"/>
  <c r="S846" s="1"/>
  <c r="P847"/>
  <c r="O847"/>
  <c r="O846" s="1"/>
  <c r="N847"/>
  <c r="M847"/>
  <c r="J847"/>
  <c r="I847"/>
  <c r="H847"/>
  <c r="H846" s="1"/>
  <c r="G847"/>
  <c r="X845"/>
  <c r="W845"/>
  <c r="R845"/>
  <c r="Q845"/>
  <c r="L845"/>
  <c r="K845"/>
  <c r="X844"/>
  <c r="X843" s="1"/>
  <c r="W844"/>
  <c r="W843" s="1"/>
  <c r="R844"/>
  <c r="R843" s="1"/>
  <c r="Q844"/>
  <c r="L844"/>
  <c r="K844"/>
  <c r="V843"/>
  <c r="U843"/>
  <c r="T843"/>
  <c r="S843"/>
  <c r="P843"/>
  <c r="O843"/>
  <c r="N843"/>
  <c r="M843"/>
  <c r="J843"/>
  <c r="I843"/>
  <c r="H843"/>
  <c r="G843"/>
  <c r="X842"/>
  <c r="W842"/>
  <c r="R842"/>
  <c r="R841" s="1"/>
  <c r="Q842"/>
  <c r="Q841" s="1"/>
  <c r="L842"/>
  <c r="K842"/>
  <c r="K841" s="1"/>
  <c r="X841"/>
  <c r="W841"/>
  <c r="V841"/>
  <c r="U841"/>
  <c r="T841"/>
  <c r="S841"/>
  <c r="P841"/>
  <c r="O841"/>
  <c r="N841"/>
  <c r="M841"/>
  <c r="L841"/>
  <c r="J841"/>
  <c r="I841"/>
  <c r="H841"/>
  <c r="G841"/>
  <c r="X840"/>
  <c r="X839" s="1"/>
  <c r="W840"/>
  <c r="W839" s="1"/>
  <c r="R840"/>
  <c r="R839" s="1"/>
  <c r="Q840"/>
  <c r="Q839" s="1"/>
  <c r="L840"/>
  <c r="L839" s="1"/>
  <c r="G840"/>
  <c r="V839"/>
  <c r="U839"/>
  <c r="T839"/>
  <c r="S839"/>
  <c r="P839"/>
  <c r="O839"/>
  <c r="N839"/>
  <c r="M839"/>
  <c r="J839"/>
  <c r="I839"/>
  <c r="H839"/>
  <c r="X838"/>
  <c r="X837" s="1"/>
  <c r="W838"/>
  <c r="W837" s="1"/>
  <c r="R838"/>
  <c r="R837" s="1"/>
  <c r="Q838"/>
  <c r="Q837" s="1"/>
  <c r="L838"/>
  <c r="L837" s="1"/>
  <c r="K838"/>
  <c r="K837" s="1"/>
  <c r="V837"/>
  <c r="U837"/>
  <c r="T837"/>
  <c r="S837"/>
  <c r="P837"/>
  <c r="O837"/>
  <c r="N837"/>
  <c r="M837"/>
  <c r="J837"/>
  <c r="I837"/>
  <c r="H837"/>
  <c r="G837"/>
  <c r="X831"/>
  <c r="X830" s="1"/>
  <c r="W831"/>
  <c r="W830" s="1"/>
  <c r="W829" s="1"/>
  <c r="W828" s="1"/>
  <c r="R831"/>
  <c r="R830" s="1"/>
  <c r="R829" s="1"/>
  <c r="R828" s="1"/>
  <c r="Q831"/>
  <c r="Q830" s="1"/>
  <c r="Q829" s="1"/>
  <c r="Q828" s="1"/>
  <c r="K831"/>
  <c r="K830" s="1"/>
  <c r="K829" s="1"/>
  <c r="K828" s="1"/>
  <c r="J831"/>
  <c r="V830"/>
  <c r="V829" s="1"/>
  <c r="V828" s="1"/>
  <c r="U830"/>
  <c r="U829" s="1"/>
  <c r="U828" s="1"/>
  <c r="T830"/>
  <c r="T829" s="1"/>
  <c r="T828" s="1"/>
  <c r="S830"/>
  <c r="S829" s="1"/>
  <c r="S828" s="1"/>
  <c r="P830"/>
  <c r="P829" s="1"/>
  <c r="P828" s="1"/>
  <c r="O830"/>
  <c r="O829" s="1"/>
  <c r="O828" s="1"/>
  <c r="N830"/>
  <c r="N829" s="1"/>
  <c r="N828" s="1"/>
  <c r="M830"/>
  <c r="M829" s="1"/>
  <c r="M828" s="1"/>
  <c r="I830"/>
  <c r="I829" s="1"/>
  <c r="I828" s="1"/>
  <c r="H830"/>
  <c r="H829" s="1"/>
  <c r="H828" s="1"/>
  <c r="G830"/>
  <c r="G829" s="1"/>
  <c r="G828" s="1"/>
  <c r="X829"/>
  <c r="X828" s="1"/>
  <c r="X827"/>
  <c r="X826" s="1"/>
  <c r="X825" s="1"/>
  <c r="W827"/>
  <c r="W826" s="1"/>
  <c r="W825" s="1"/>
  <c r="R827"/>
  <c r="R826" s="1"/>
  <c r="R825" s="1"/>
  <c r="Q827"/>
  <c r="L827"/>
  <c r="L826" s="1"/>
  <c r="L825" s="1"/>
  <c r="K827"/>
  <c r="V826"/>
  <c r="V825" s="1"/>
  <c r="U826"/>
  <c r="U825" s="1"/>
  <c r="T826"/>
  <c r="T825" s="1"/>
  <c r="S826"/>
  <c r="S825" s="1"/>
  <c r="Q826"/>
  <c r="Q825" s="1"/>
  <c r="P826"/>
  <c r="P825" s="1"/>
  <c r="O826"/>
  <c r="O825" s="1"/>
  <c r="N826"/>
  <c r="N825" s="1"/>
  <c r="M826"/>
  <c r="M825" s="1"/>
  <c r="K826"/>
  <c r="J826"/>
  <c r="J825" s="1"/>
  <c r="I826"/>
  <c r="I825" s="1"/>
  <c r="H826"/>
  <c r="H825" s="1"/>
  <c r="G826"/>
  <c r="G825" s="1"/>
  <c r="K825"/>
  <c r="X824"/>
  <c r="X823" s="1"/>
  <c r="W824"/>
  <c r="R824"/>
  <c r="R823" s="1"/>
  <c r="Q824"/>
  <c r="Q823" s="1"/>
  <c r="L824"/>
  <c r="L823" s="1"/>
  <c r="G824"/>
  <c r="W823"/>
  <c r="V823"/>
  <c r="U823"/>
  <c r="T823"/>
  <c r="S823"/>
  <c r="P823"/>
  <c r="O823"/>
  <c r="N823"/>
  <c r="M823"/>
  <c r="J823"/>
  <c r="I823"/>
  <c r="H823"/>
  <c r="X822"/>
  <c r="X821" s="1"/>
  <c r="W822"/>
  <c r="W821" s="1"/>
  <c r="R822"/>
  <c r="R821" s="1"/>
  <c r="Q822"/>
  <c r="Q821" s="1"/>
  <c r="L822"/>
  <c r="L821" s="1"/>
  <c r="K822"/>
  <c r="K821" s="1"/>
  <c r="V821"/>
  <c r="V820" s="1"/>
  <c r="U821"/>
  <c r="T821"/>
  <c r="S821"/>
  <c r="P821"/>
  <c r="O821"/>
  <c r="N821"/>
  <c r="M821"/>
  <c r="J821"/>
  <c r="J820" s="1"/>
  <c r="I821"/>
  <c r="I820" s="1"/>
  <c r="H821"/>
  <c r="H820" s="1"/>
  <c r="G821"/>
  <c r="M820"/>
  <c r="X819"/>
  <c r="X818" s="1"/>
  <c r="W819"/>
  <c r="W818" s="1"/>
  <c r="R819"/>
  <c r="R818" s="1"/>
  <c r="Q819"/>
  <c r="Q818" s="1"/>
  <c r="L819"/>
  <c r="L818" s="1"/>
  <c r="G819"/>
  <c r="K819" s="1"/>
  <c r="K818" s="1"/>
  <c r="V818"/>
  <c r="V815" s="1"/>
  <c r="U818"/>
  <c r="T818"/>
  <c r="T815" s="1"/>
  <c r="S818"/>
  <c r="P818"/>
  <c r="O818"/>
  <c r="N818"/>
  <c r="M818"/>
  <c r="J818"/>
  <c r="I818"/>
  <c r="H818"/>
  <c r="G818"/>
  <c r="X817"/>
  <c r="X816" s="1"/>
  <c r="W817"/>
  <c r="W816" s="1"/>
  <c r="W815" s="1"/>
  <c r="R817"/>
  <c r="R816" s="1"/>
  <c r="R815" s="1"/>
  <c r="Q817"/>
  <c r="Q816" s="1"/>
  <c r="Q815" s="1"/>
  <c r="L817"/>
  <c r="L816" s="1"/>
  <c r="L815" s="1"/>
  <c r="K817"/>
  <c r="V816"/>
  <c r="U816"/>
  <c r="T816"/>
  <c r="S816"/>
  <c r="P816"/>
  <c r="O816"/>
  <c r="O815" s="1"/>
  <c r="N816"/>
  <c r="N815" s="1"/>
  <c r="M816"/>
  <c r="M815" s="1"/>
  <c r="M814" s="1"/>
  <c r="M813" s="1"/>
  <c r="M812" s="1"/>
  <c r="K816"/>
  <c r="J816"/>
  <c r="I816"/>
  <c r="H816"/>
  <c r="G816"/>
  <c r="X811"/>
  <c r="W811"/>
  <c r="W810" s="1"/>
  <c r="W809" s="1"/>
  <c r="W808" s="1"/>
  <c r="R811"/>
  <c r="R810" s="1"/>
  <c r="R809" s="1"/>
  <c r="R808" s="1"/>
  <c r="Q811"/>
  <c r="Q810" s="1"/>
  <c r="Q809" s="1"/>
  <c r="Q808" s="1"/>
  <c r="K811"/>
  <c r="K810" s="1"/>
  <c r="K809" s="1"/>
  <c r="K808" s="1"/>
  <c r="J811"/>
  <c r="L811" s="1"/>
  <c r="L810" s="1"/>
  <c r="L809" s="1"/>
  <c r="L808" s="1"/>
  <c r="X810"/>
  <c r="X809" s="1"/>
  <c r="X808" s="1"/>
  <c r="V810"/>
  <c r="U810"/>
  <c r="U809" s="1"/>
  <c r="U808" s="1"/>
  <c r="T810"/>
  <c r="T809" s="1"/>
  <c r="T808" s="1"/>
  <c r="S810"/>
  <c r="S809" s="1"/>
  <c r="S808" s="1"/>
  <c r="P810"/>
  <c r="P809" s="1"/>
  <c r="P808" s="1"/>
  <c r="O810"/>
  <c r="O809" s="1"/>
  <c r="O808" s="1"/>
  <c r="N810"/>
  <c r="N809" s="1"/>
  <c r="N808" s="1"/>
  <c r="M810"/>
  <c r="M809" s="1"/>
  <c r="M808" s="1"/>
  <c r="I810"/>
  <c r="I809" s="1"/>
  <c r="I808" s="1"/>
  <c r="H810"/>
  <c r="H809" s="1"/>
  <c r="H808" s="1"/>
  <c r="G810"/>
  <c r="G809" s="1"/>
  <c r="G808" s="1"/>
  <c r="V809"/>
  <c r="V808" s="1"/>
  <c r="X807"/>
  <c r="X806" s="1"/>
  <c r="X805" s="1"/>
  <c r="W807"/>
  <c r="W806" s="1"/>
  <c r="W805" s="1"/>
  <c r="R807"/>
  <c r="R806" s="1"/>
  <c r="Q807"/>
  <c r="Q806" s="1"/>
  <c r="Q805" s="1"/>
  <c r="L807"/>
  <c r="L806" s="1"/>
  <c r="L805" s="1"/>
  <c r="K807"/>
  <c r="K806" s="1"/>
  <c r="K805" s="1"/>
  <c r="V806"/>
  <c r="V805" s="1"/>
  <c r="U806"/>
  <c r="U805" s="1"/>
  <c r="T806"/>
  <c r="T805" s="1"/>
  <c r="S806"/>
  <c r="S805" s="1"/>
  <c r="P806"/>
  <c r="P805" s="1"/>
  <c r="O806"/>
  <c r="O805" s="1"/>
  <c r="N806"/>
  <c r="N805" s="1"/>
  <c r="M806"/>
  <c r="J806"/>
  <c r="J805" s="1"/>
  <c r="I806"/>
  <c r="I805" s="1"/>
  <c r="H806"/>
  <c r="H805" s="1"/>
  <c r="G806"/>
  <c r="G805" s="1"/>
  <c r="R805"/>
  <c r="M805"/>
  <c r="X804"/>
  <c r="X803" s="1"/>
  <c r="X802" s="1"/>
  <c r="W804"/>
  <c r="W803" s="1"/>
  <c r="R804"/>
  <c r="R803" s="1"/>
  <c r="R802" s="1"/>
  <c r="Q804"/>
  <c r="Q803" s="1"/>
  <c r="Q802" s="1"/>
  <c r="L804"/>
  <c r="L803" s="1"/>
  <c r="L802" s="1"/>
  <c r="K804"/>
  <c r="K803" s="1"/>
  <c r="K802" s="1"/>
  <c r="V803"/>
  <c r="V802" s="1"/>
  <c r="U803"/>
  <c r="T803"/>
  <c r="T802" s="1"/>
  <c r="S803"/>
  <c r="S802" s="1"/>
  <c r="P803"/>
  <c r="P802" s="1"/>
  <c r="O803"/>
  <c r="O802" s="1"/>
  <c r="N803"/>
  <c r="N802" s="1"/>
  <c r="M803"/>
  <c r="M802" s="1"/>
  <c r="J803"/>
  <c r="J802" s="1"/>
  <c r="I803"/>
  <c r="I802" s="1"/>
  <c r="H803"/>
  <c r="H802" s="1"/>
  <c r="G803"/>
  <c r="G802" s="1"/>
  <c r="W802"/>
  <c r="U802"/>
  <c r="X801"/>
  <c r="X800" s="1"/>
  <c r="W801"/>
  <c r="W800" s="1"/>
  <c r="R801"/>
  <c r="R800" s="1"/>
  <c r="Q801"/>
  <c r="Q800" s="1"/>
  <c r="L801"/>
  <c r="L800" s="1"/>
  <c r="K801"/>
  <c r="K800" s="1"/>
  <c r="V800"/>
  <c r="U800"/>
  <c r="T800"/>
  <c r="S800"/>
  <c r="P800"/>
  <c r="O800"/>
  <c r="O795" s="1"/>
  <c r="N800"/>
  <c r="M800"/>
  <c r="J800"/>
  <c r="I800"/>
  <c r="H800"/>
  <c r="G800"/>
  <c r="X799"/>
  <c r="X798" s="1"/>
  <c r="W799"/>
  <c r="W798" s="1"/>
  <c r="R799"/>
  <c r="R798" s="1"/>
  <c r="Q799"/>
  <c r="Q798" s="1"/>
  <c r="L799"/>
  <c r="L798" s="1"/>
  <c r="K799"/>
  <c r="K798" s="1"/>
  <c r="V798"/>
  <c r="U798"/>
  <c r="T798"/>
  <c r="S798"/>
  <c r="P798"/>
  <c r="O798"/>
  <c r="N798"/>
  <c r="M798"/>
  <c r="J798"/>
  <c r="I798"/>
  <c r="H798"/>
  <c r="G798"/>
  <c r="X797"/>
  <c r="X796" s="1"/>
  <c r="W797"/>
  <c r="R797"/>
  <c r="Q797"/>
  <c r="Q796" s="1"/>
  <c r="L797"/>
  <c r="L796" s="1"/>
  <c r="K797"/>
  <c r="W796"/>
  <c r="V796"/>
  <c r="U796"/>
  <c r="T796"/>
  <c r="S796"/>
  <c r="R796"/>
  <c r="P796"/>
  <c r="P795" s="1"/>
  <c r="O796"/>
  <c r="N796"/>
  <c r="M796"/>
  <c r="K796"/>
  <c r="J796"/>
  <c r="I796"/>
  <c r="I795" s="1"/>
  <c r="H796"/>
  <c r="G796"/>
  <c r="X793"/>
  <c r="X792" s="1"/>
  <c r="X791" s="1"/>
  <c r="W793"/>
  <c r="W792" s="1"/>
  <c r="W791" s="1"/>
  <c r="R793"/>
  <c r="R792" s="1"/>
  <c r="R791" s="1"/>
  <c r="Q793"/>
  <c r="Q792" s="1"/>
  <c r="Q791" s="1"/>
  <c r="L793"/>
  <c r="L792" s="1"/>
  <c r="L791" s="1"/>
  <c r="K793"/>
  <c r="K792" s="1"/>
  <c r="K791" s="1"/>
  <c r="V792"/>
  <c r="V791" s="1"/>
  <c r="U792"/>
  <c r="T792"/>
  <c r="T791" s="1"/>
  <c r="S792"/>
  <c r="S791" s="1"/>
  <c r="P792"/>
  <c r="P791" s="1"/>
  <c r="O792"/>
  <c r="O791" s="1"/>
  <c r="N792"/>
  <c r="N791" s="1"/>
  <c r="M792"/>
  <c r="M791" s="1"/>
  <c r="J792"/>
  <c r="J791" s="1"/>
  <c r="I792"/>
  <c r="I791" s="1"/>
  <c r="H792"/>
  <c r="H791" s="1"/>
  <c r="G792"/>
  <c r="G791" s="1"/>
  <c r="U791"/>
  <c r="X790"/>
  <c r="X789" s="1"/>
  <c r="W790"/>
  <c r="W789" s="1"/>
  <c r="R790"/>
  <c r="R789" s="1"/>
  <c r="Q790"/>
  <c r="Q789" s="1"/>
  <c r="L790"/>
  <c r="L789" s="1"/>
  <c r="K790"/>
  <c r="K789" s="1"/>
  <c r="V789"/>
  <c r="U789"/>
  <c r="T789"/>
  <c r="S789"/>
  <c r="P789"/>
  <c r="O789"/>
  <c r="N789"/>
  <c r="M789"/>
  <c r="J789"/>
  <c r="I789"/>
  <c r="H789"/>
  <c r="G789"/>
  <c r="X788"/>
  <c r="W788"/>
  <c r="W787" s="1"/>
  <c r="R788"/>
  <c r="R787" s="1"/>
  <c r="Q788"/>
  <c r="Q787" s="1"/>
  <c r="L788"/>
  <c r="K788"/>
  <c r="K787" s="1"/>
  <c r="X787"/>
  <c r="V787"/>
  <c r="U787"/>
  <c r="T787"/>
  <c r="S787"/>
  <c r="P787"/>
  <c r="O787"/>
  <c r="N787"/>
  <c r="M787"/>
  <c r="L787"/>
  <c r="J787"/>
  <c r="I787"/>
  <c r="H787"/>
  <c r="G787"/>
  <c r="X786"/>
  <c r="X785" s="1"/>
  <c r="W786"/>
  <c r="R786"/>
  <c r="R785" s="1"/>
  <c r="Q786"/>
  <c r="Q785" s="1"/>
  <c r="L786"/>
  <c r="K786"/>
  <c r="K785" s="1"/>
  <c r="W785"/>
  <c r="V785"/>
  <c r="U785"/>
  <c r="T785"/>
  <c r="S785"/>
  <c r="P785"/>
  <c r="O785"/>
  <c r="N785"/>
  <c r="M785"/>
  <c r="L785"/>
  <c r="J785"/>
  <c r="I785"/>
  <c r="H785"/>
  <c r="G785"/>
  <c r="X784"/>
  <c r="X783" s="1"/>
  <c r="W784"/>
  <c r="W783" s="1"/>
  <c r="R784"/>
  <c r="R783" s="1"/>
  <c r="Q784"/>
  <c r="Q783" s="1"/>
  <c r="K784"/>
  <c r="K783" s="1"/>
  <c r="J784"/>
  <c r="V783"/>
  <c r="U783"/>
  <c r="T783"/>
  <c r="S783"/>
  <c r="P783"/>
  <c r="O783"/>
  <c r="N783"/>
  <c r="M783"/>
  <c r="I783"/>
  <c r="H783"/>
  <c r="G783"/>
  <c r="W782"/>
  <c r="W781" s="1"/>
  <c r="V782"/>
  <c r="V781" s="1"/>
  <c r="T782"/>
  <c r="T781" s="1"/>
  <c r="Q782"/>
  <c r="Q781" s="1"/>
  <c r="P782"/>
  <c r="P781" s="1"/>
  <c r="N782"/>
  <c r="K782"/>
  <c r="K781" s="1"/>
  <c r="J782"/>
  <c r="J781" s="1"/>
  <c r="H782"/>
  <c r="U781"/>
  <c r="S781"/>
  <c r="O781"/>
  <c r="M781"/>
  <c r="I781"/>
  <c r="G781"/>
  <c r="X779"/>
  <c r="X778" s="1"/>
  <c r="W779"/>
  <c r="W778" s="1"/>
  <c r="R779"/>
  <c r="Q779"/>
  <c r="L779"/>
  <c r="L778" s="1"/>
  <c r="K779"/>
  <c r="K778" s="1"/>
  <c r="V778"/>
  <c r="U778"/>
  <c r="T778"/>
  <c r="S778"/>
  <c r="R778"/>
  <c r="Q778"/>
  <c r="P778"/>
  <c r="O778"/>
  <c r="N778"/>
  <c r="M778"/>
  <c r="J778"/>
  <c r="I778"/>
  <c r="H778"/>
  <c r="G778"/>
  <c r="X777"/>
  <c r="X776" s="1"/>
  <c r="S777"/>
  <c r="W777" s="1"/>
  <c r="W776" s="1"/>
  <c r="R777"/>
  <c r="R776" s="1"/>
  <c r="Q777"/>
  <c r="Q776" s="1"/>
  <c r="L777"/>
  <c r="L776" s="1"/>
  <c r="K777"/>
  <c r="V776"/>
  <c r="U776"/>
  <c r="T776"/>
  <c r="P776"/>
  <c r="O776"/>
  <c r="N776"/>
  <c r="M776"/>
  <c r="K776"/>
  <c r="J776"/>
  <c r="I776"/>
  <c r="H776"/>
  <c r="G776"/>
  <c r="X775"/>
  <c r="X774" s="1"/>
  <c r="W775"/>
  <c r="W774" s="1"/>
  <c r="R775"/>
  <c r="R774" s="1"/>
  <c r="Q775"/>
  <c r="Q774" s="1"/>
  <c r="L775"/>
  <c r="L774" s="1"/>
  <c r="K775"/>
  <c r="K774" s="1"/>
  <c r="V774"/>
  <c r="U774"/>
  <c r="T774"/>
  <c r="S774"/>
  <c r="P774"/>
  <c r="O774"/>
  <c r="N774"/>
  <c r="M774"/>
  <c r="J774"/>
  <c r="I774"/>
  <c r="H774"/>
  <c r="G774"/>
  <c r="X773"/>
  <c r="X772" s="1"/>
  <c r="W773"/>
  <c r="W772" s="1"/>
  <c r="R773"/>
  <c r="R772" s="1"/>
  <c r="Q773"/>
  <c r="Q772" s="1"/>
  <c r="L773"/>
  <c r="L772" s="1"/>
  <c r="K773"/>
  <c r="K772" s="1"/>
  <c r="V772"/>
  <c r="U772"/>
  <c r="T772"/>
  <c r="S772"/>
  <c r="P772"/>
  <c r="O772"/>
  <c r="N772"/>
  <c r="M772"/>
  <c r="J772"/>
  <c r="I772"/>
  <c r="H772"/>
  <c r="G772"/>
  <c r="X771"/>
  <c r="X770" s="1"/>
  <c r="W771"/>
  <c r="W770" s="1"/>
  <c r="R771"/>
  <c r="R770" s="1"/>
  <c r="Q771"/>
  <c r="Q770" s="1"/>
  <c r="K771"/>
  <c r="K770" s="1"/>
  <c r="J771"/>
  <c r="J770" s="1"/>
  <c r="V770"/>
  <c r="U770"/>
  <c r="T770"/>
  <c r="S770"/>
  <c r="P770"/>
  <c r="O770"/>
  <c r="N770"/>
  <c r="M770"/>
  <c r="I770"/>
  <c r="H770"/>
  <c r="G770"/>
  <c r="X769"/>
  <c r="X768" s="1"/>
  <c r="W769"/>
  <c r="W768" s="1"/>
  <c r="R769"/>
  <c r="R768" s="1"/>
  <c r="Q769"/>
  <c r="Q768" s="1"/>
  <c r="L769"/>
  <c r="L768" s="1"/>
  <c r="K769"/>
  <c r="K768" s="1"/>
  <c r="V768"/>
  <c r="U768"/>
  <c r="T768"/>
  <c r="S768"/>
  <c r="P768"/>
  <c r="O768"/>
  <c r="N768"/>
  <c r="M768"/>
  <c r="J768"/>
  <c r="I768"/>
  <c r="H768"/>
  <c r="G768"/>
  <c r="W767"/>
  <c r="W766" s="1"/>
  <c r="T767"/>
  <c r="T766" s="1"/>
  <c r="Q767"/>
  <c r="Q766" s="1"/>
  <c r="N767"/>
  <c r="L767"/>
  <c r="L766" s="1"/>
  <c r="K767"/>
  <c r="K766" s="1"/>
  <c r="H767"/>
  <c r="V766"/>
  <c r="U766"/>
  <c r="S766"/>
  <c r="P766"/>
  <c r="O766"/>
  <c r="M766"/>
  <c r="J766"/>
  <c r="I766"/>
  <c r="H766"/>
  <c r="G766"/>
  <c r="X765"/>
  <c r="X764" s="1"/>
  <c r="W765"/>
  <c r="W764" s="1"/>
  <c r="R765"/>
  <c r="R764" s="1"/>
  <c r="Q765"/>
  <c r="Q764" s="1"/>
  <c r="L765"/>
  <c r="L764" s="1"/>
  <c r="K765"/>
  <c r="V764"/>
  <c r="U764"/>
  <c r="T764"/>
  <c r="S764"/>
  <c r="P764"/>
  <c r="O764"/>
  <c r="N764"/>
  <c r="M764"/>
  <c r="K764"/>
  <c r="J764"/>
  <c r="I764"/>
  <c r="H764"/>
  <c r="G764"/>
  <c r="X761"/>
  <c r="X760" s="1"/>
  <c r="X759" s="1"/>
  <c r="W761"/>
  <c r="W760" s="1"/>
  <c r="W759" s="1"/>
  <c r="T761"/>
  <c r="T760" s="1"/>
  <c r="T759" s="1"/>
  <c r="Q761"/>
  <c r="N761"/>
  <c r="L761"/>
  <c r="L760" s="1"/>
  <c r="L759" s="1"/>
  <c r="G761"/>
  <c r="V760"/>
  <c r="V759" s="1"/>
  <c r="U760"/>
  <c r="U759" s="1"/>
  <c r="S760"/>
  <c r="S759" s="1"/>
  <c r="Q760"/>
  <c r="Q759" s="1"/>
  <c r="P760"/>
  <c r="P759" s="1"/>
  <c r="O760"/>
  <c r="O759" s="1"/>
  <c r="M760"/>
  <c r="M759" s="1"/>
  <c r="J760"/>
  <c r="J759" s="1"/>
  <c r="I760"/>
  <c r="I759" s="1"/>
  <c r="H760"/>
  <c r="H759" s="1"/>
  <c r="X758"/>
  <c r="X757" s="1"/>
  <c r="W758"/>
  <c r="W757" s="1"/>
  <c r="R758"/>
  <c r="R757" s="1"/>
  <c r="Q758"/>
  <c r="Q757" s="1"/>
  <c r="L758"/>
  <c r="L757" s="1"/>
  <c r="K758"/>
  <c r="K757" s="1"/>
  <c r="V757"/>
  <c r="U757"/>
  <c r="T757"/>
  <c r="S757"/>
  <c r="P757"/>
  <c r="O757"/>
  <c r="N757"/>
  <c r="M757"/>
  <c r="J757"/>
  <c r="I757"/>
  <c r="H757"/>
  <c r="G757"/>
  <c r="X756"/>
  <c r="X755" s="1"/>
  <c r="W756"/>
  <c r="W755" s="1"/>
  <c r="R756"/>
  <c r="R755" s="1"/>
  <c r="Q756"/>
  <c r="Q755" s="1"/>
  <c r="L756"/>
  <c r="L755" s="1"/>
  <c r="K756"/>
  <c r="K755" s="1"/>
  <c r="V755"/>
  <c r="U755"/>
  <c r="T755"/>
  <c r="S755"/>
  <c r="P755"/>
  <c r="O755"/>
  <c r="N755"/>
  <c r="M755"/>
  <c r="J755"/>
  <c r="I755"/>
  <c r="H755"/>
  <c r="G755"/>
  <c r="X754"/>
  <c r="X753" s="1"/>
  <c r="W754"/>
  <c r="W753" s="1"/>
  <c r="R754"/>
  <c r="R753" s="1"/>
  <c r="Q754"/>
  <c r="Q753" s="1"/>
  <c r="L754"/>
  <c r="L753" s="1"/>
  <c r="K754"/>
  <c r="K753" s="1"/>
  <c r="V753"/>
  <c r="U753"/>
  <c r="T753"/>
  <c r="S753"/>
  <c r="P753"/>
  <c r="O753"/>
  <c r="N753"/>
  <c r="N750" s="1"/>
  <c r="M753"/>
  <c r="J753"/>
  <c r="I753"/>
  <c r="H753"/>
  <c r="G753"/>
  <c r="X752"/>
  <c r="X751" s="1"/>
  <c r="W752"/>
  <c r="W751" s="1"/>
  <c r="R752"/>
  <c r="R751" s="1"/>
  <c r="Q752"/>
  <c r="Q751" s="1"/>
  <c r="L752"/>
  <c r="L751" s="1"/>
  <c r="K752"/>
  <c r="K751" s="1"/>
  <c r="V751"/>
  <c r="U751"/>
  <c r="T751"/>
  <c r="S751"/>
  <c r="P751"/>
  <c r="O751"/>
  <c r="N751"/>
  <c r="M751"/>
  <c r="J751"/>
  <c r="I751"/>
  <c r="H751"/>
  <c r="G751"/>
  <c r="X749"/>
  <c r="X748" s="1"/>
  <c r="S749"/>
  <c r="W749" s="1"/>
  <c r="W748" s="1"/>
  <c r="R749"/>
  <c r="R748" s="1"/>
  <c r="Q749"/>
  <c r="Q748" s="1"/>
  <c r="L749"/>
  <c r="L748" s="1"/>
  <c r="K749"/>
  <c r="K748" s="1"/>
  <c r="V748"/>
  <c r="U748"/>
  <c r="T748"/>
  <c r="P748"/>
  <c r="O748"/>
  <c r="N748"/>
  <c r="M748"/>
  <c r="J748"/>
  <c r="I748"/>
  <c r="H748"/>
  <c r="G748"/>
  <c r="X747"/>
  <c r="X746" s="1"/>
  <c r="W747"/>
  <c r="W746" s="1"/>
  <c r="R747"/>
  <c r="R746" s="1"/>
  <c r="Q747"/>
  <c r="Q746" s="1"/>
  <c r="L747"/>
  <c r="L746" s="1"/>
  <c r="K747"/>
  <c r="K746" s="1"/>
  <c r="V746"/>
  <c r="U746"/>
  <c r="T746"/>
  <c r="S746"/>
  <c r="P746"/>
  <c r="O746"/>
  <c r="N746"/>
  <c r="M746"/>
  <c r="J746"/>
  <c r="I746"/>
  <c r="H746"/>
  <c r="G746"/>
  <c r="X745"/>
  <c r="X744" s="1"/>
  <c r="W745"/>
  <c r="W744" s="1"/>
  <c r="R745"/>
  <c r="R744" s="1"/>
  <c r="Q745"/>
  <c r="Q744" s="1"/>
  <c r="L745"/>
  <c r="L744" s="1"/>
  <c r="G745"/>
  <c r="V744"/>
  <c r="U744"/>
  <c r="T744"/>
  <c r="S744"/>
  <c r="P744"/>
  <c r="O744"/>
  <c r="N744"/>
  <c r="M744"/>
  <c r="J744"/>
  <c r="I744"/>
  <c r="H744"/>
  <c r="W743"/>
  <c r="W742" s="1"/>
  <c r="T743"/>
  <c r="Q743"/>
  <c r="Q742" s="1"/>
  <c r="N743"/>
  <c r="K743"/>
  <c r="K742" s="1"/>
  <c r="H743"/>
  <c r="V742"/>
  <c r="U742"/>
  <c r="S742"/>
  <c r="P742"/>
  <c r="O742"/>
  <c r="M742"/>
  <c r="J742"/>
  <c r="I742"/>
  <c r="G742"/>
  <c r="X741"/>
  <c r="X740" s="1"/>
  <c r="W741"/>
  <c r="W740" s="1"/>
  <c r="R741"/>
  <c r="R740" s="1"/>
  <c r="Q741"/>
  <c r="Q740" s="1"/>
  <c r="L741"/>
  <c r="L740" s="1"/>
  <c r="K741"/>
  <c r="K740" s="1"/>
  <c r="V740"/>
  <c r="U740"/>
  <c r="T740"/>
  <c r="S740"/>
  <c r="P740"/>
  <c r="O740"/>
  <c r="N740"/>
  <c r="M740"/>
  <c r="J740"/>
  <c r="I740"/>
  <c r="H740"/>
  <c r="G740"/>
  <c r="X736"/>
  <c r="X735" s="1"/>
  <c r="W736"/>
  <c r="R736"/>
  <c r="Q736"/>
  <c r="Q735" s="1"/>
  <c r="L736"/>
  <c r="L735" s="1"/>
  <c r="K736"/>
  <c r="K735" s="1"/>
  <c r="W735"/>
  <c r="V735"/>
  <c r="U735"/>
  <c r="T735"/>
  <c r="S735"/>
  <c r="R735"/>
  <c r="P735"/>
  <c r="O735"/>
  <c r="N735"/>
  <c r="M735"/>
  <c r="J735"/>
  <c r="I735"/>
  <c r="I732" s="1"/>
  <c r="I731" s="1"/>
  <c r="I730" s="1"/>
  <c r="H735"/>
  <c r="H732" s="1"/>
  <c r="H731" s="1"/>
  <c r="H730" s="1"/>
  <c r="G735"/>
  <c r="X734"/>
  <c r="X733" s="1"/>
  <c r="W734"/>
  <c r="W733" s="1"/>
  <c r="R734"/>
  <c r="R733" s="1"/>
  <c r="Q734"/>
  <c r="Q733" s="1"/>
  <c r="L734"/>
  <c r="L733" s="1"/>
  <c r="K734"/>
  <c r="K733" s="1"/>
  <c r="V733"/>
  <c r="U733"/>
  <c r="U732" s="1"/>
  <c r="T733"/>
  <c r="T732" s="1"/>
  <c r="T731" s="1"/>
  <c r="T730" s="1"/>
  <c r="S733"/>
  <c r="P733"/>
  <c r="O733"/>
  <c r="N733"/>
  <c r="M733"/>
  <c r="J733"/>
  <c r="I733"/>
  <c r="H733"/>
  <c r="G733"/>
  <c r="G732" s="1"/>
  <c r="G731" s="1"/>
  <c r="G730" s="1"/>
  <c r="U731"/>
  <c r="U730" s="1"/>
  <c r="X727"/>
  <c r="X726" s="1"/>
  <c r="X725" s="1"/>
  <c r="X724" s="1"/>
  <c r="W727"/>
  <c r="W726" s="1"/>
  <c r="W725" s="1"/>
  <c r="W724" s="1"/>
  <c r="R727"/>
  <c r="R726" s="1"/>
  <c r="R725" s="1"/>
  <c r="R724" s="1"/>
  <c r="Q727"/>
  <c r="Q726" s="1"/>
  <c r="Q725" s="1"/>
  <c r="Q724" s="1"/>
  <c r="L727"/>
  <c r="L726" s="1"/>
  <c r="L725" s="1"/>
  <c r="L724" s="1"/>
  <c r="K727"/>
  <c r="K726" s="1"/>
  <c r="K725" s="1"/>
  <c r="K724" s="1"/>
  <c r="V726"/>
  <c r="U726"/>
  <c r="U725" s="1"/>
  <c r="U724" s="1"/>
  <c r="T726"/>
  <c r="T725" s="1"/>
  <c r="T724" s="1"/>
  <c r="S726"/>
  <c r="S725" s="1"/>
  <c r="S724" s="1"/>
  <c r="P726"/>
  <c r="P725" s="1"/>
  <c r="P724" s="1"/>
  <c r="O726"/>
  <c r="O725" s="1"/>
  <c r="O724" s="1"/>
  <c r="N726"/>
  <c r="N725" s="1"/>
  <c r="N724" s="1"/>
  <c r="M726"/>
  <c r="M725" s="1"/>
  <c r="M724" s="1"/>
  <c r="J726"/>
  <c r="J725" s="1"/>
  <c r="J724" s="1"/>
  <c r="I726"/>
  <c r="I725" s="1"/>
  <c r="I724" s="1"/>
  <c r="H726"/>
  <c r="H725" s="1"/>
  <c r="G726"/>
  <c r="V725"/>
  <c r="V724" s="1"/>
  <c r="G725"/>
  <c r="G724" s="1"/>
  <c r="H724"/>
  <c r="X723"/>
  <c r="X722" s="1"/>
  <c r="W723"/>
  <c r="W722" s="1"/>
  <c r="R723"/>
  <c r="R722" s="1"/>
  <c r="Q723"/>
  <c r="Q722" s="1"/>
  <c r="L723"/>
  <c r="L722" s="1"/>
  <c r="K723"/>
  <c r="K722" s="1"/>
  <c r="V722"/>
  <c r="U722"/>
  <c r="T722"/>
  <c r="S722"/>
  <c r="P722"/>
  <c r="O722"/>
  <c r="N722"/>
  <c r="M722"/>
  <c r="J722"/>
  <c r="I722"/>
  <c r="H722"/>
  <c r="G722"/>
  <c r="X721"/>
  <c r="X720" s="1"/>
  <c r="W721"/>
  <c r="W720" s="1"/>
  <c r="R721"/>
  <c r="R720" s="1"/>
  <c r="Q721"/>
  <c r="Q720" s="1"/>
  <c r="L721"/>
  <c r="L720" s="1"/>
  <c r="K721"/>
  <c r="K720" s="1"/>
  <c r="V720"/>
  <c r="U720"/>
  <c r="T720"/>
  <c r="S720"/>
  <c r="P720"/>
  <c r="O720"/>
  <c r="N720"/>
  <c r="M720"/>
  <c r="J720"/>
  <c r="I720"/>
  <c r="H720"/>
  <c r="G720"/>
  <c r="X719"/>
  <c r="X718" s="1"/>
  <c r="W719"/>
  <c r="W718" s="1"/>
  <c r="R719"/>
  <c r="R718" s="1"/>
  <c r="Q719"/>
  <c r="L719"/>
  <c r="L718" s="1"/>
  <c r="K719"/>
  <c r="V718"/>
  <c r="U718"/>
  <c r="T718"/>
  <c r="S718"/>
  <c r="Q718"/>
  <c r="P718"/>
  <c r="O718"/>
  <c r="N718"/>
  <c r="M718"/>
  <c r="K718"/>
  <c r="J718"/>
  <c r="I718"/>
  <c r="H718"/>
  <c r="G718"/>
  <c r="X717"/>
  <c r="X716" s="1"/>
  <c r="W717"/>
  <c r="W716" s="1"/>
  <c r="R717"/>
  <c r="R716" s="1"/>
  <c r="Q717"/>
  <c r="Q716" s="1"/>
  <c r="L717"/>
  <c r="L716" s="1"/>
  <c r="K717"/>
  <c r="K716" s="1"/>
  <c r="V716"/>
  <c r="U716"/>
  <c r="T716"/>
  <c r="S716"/>
  <c r="P716"/>
  <c r="O716"/>
  <c r="N716"/>
  <c r="M716"/>
  <c r="J716"/>
  <c r="I716"/>
  <c r="H716"/>
  <c r="G716"/>
  <c r="X715"/>
  <c r="W715"/>
  <c r="R715"/>
  <c r="Q715"/>
  <c r="Q713" s="1"/>
  <c r="L715"/>
  <c r="K715"/>
  <c r="X714"/>
  <c r="X713" s="1"/>
  <c r="W714"/>
  <c r="R714"/>
  <c r="Q714"/>
  <c r="L714"/>
  <c r="K714"/>
  <c r="V713"/>
  <c r="U713"/>
  <c r="T713"/>
  <c r="S713"/>
  <c r="P713"/>
  <c r="O713"/>
  <c r="N713"/>
  <c r="M713"/>
  <c r="J713"/>
  <c r="I713"/>
  <c r="H713"/>
  <c r="G713"/>
  <c r="X712"/>
  <c r="X711" s="1"/>
  <c r="W712"/>
  <c r="W711" s="1"/>
  <c r="R712"/>
  <c r="R711" s="1"/>
  <c r="Q712"/>
  <c r="Q711" s="1"/>
  <c r="L712"/>
  <c r="L711" s="1"/>
  <c r="K712"/>
  <c r="K711" s="1"/>
  <c r="V711"/>
  <c r="U711"/>
  <c r="T711"/>
  <c r="S711"/>
  <c r="P711"/>
  <c r="O711"/>
  <c r="N711"/>
  <c r="M711"/>
  <c r="J711"/>
  <c r="I711"/>
  <c r="H711"/>
  <c r="G711"/>
  <c r="X710"/>
  <c r="W710"/>
  <c r="R710"/>
  <c r="R708" s="1"/>
  <c r="Q710"/>
  <c r="L710"/>
  <c r="K710"/>
  <c r="X709"/>
  <c r="W709"/>
  <c r="R709"/>
  <c r="Q709"/>
  <c r="L709"/>
  <c r="K709"/>
  <c r="V708"/>
  <c r="U708"/>
  <c r="T708"/>
  <c r="S708"/>
  <c r="P708"/>
  <c r="O708"/>
  <c r="N708"/>
  <c r="M708"/>
  <c r="J708"/>
  <c r="I708"/>
  <c r="H708"/>
  <c r="G708"/>
  <c r="X706"/>
  <c r="W706"/>
  <c r="R706"/>
  <c r="Q706"/>
  <c r="L706"/>
  <c r="K706"/>
  <c r="X705"/>
  <c r="W705"/>
  <c r="R705"/>
  <c r="Q705"/>
  <c r="L705"/>
  <c r="K705"/>
  <c r="K704" s="1"/>
  <c r="V704"/>
  <c r="U704"/>
  <c r="T704"/>
  <c r="T699" s="1"/>
  <c r="S704"/>
  <c r="P704"/>
  <c r="O704"/>
  <c r="N704"/>
  <c r="M704"/>
  <c r="J704"/>
  <c r="I704"/>
  <c r="H704"/>
  <c r="G704"/>
  <c r="X703"/>
  <c r="X702" s="1"/>
  <c r="S703"/>
  <c r="R703"/>
  <c r="R702" s="1"/>
  <c r="M703"/>
  <c r="L703"/>
  <c r="L702" s="1"/>
  <c r="G703"/>
  <c r="K703" s="1"/>
  <c r="K702" s="1"/>
  <c r="V702"/>
  <c r="U702"/>
  <c r="T702"/>
  <c r="P702"/>
  <c r="O702"/>
  <c r="N702"/>
  <c r="J702"/>
  <c r="I702"/>
  <c r="H702"/>
  <c r="G702"/>
  <c r="G699" s="1"/>
  <c r="X701"/>
  <c r="X700" s="1"/>
  <c r="W701"/>
  <c r="W700" s="1"/>
  <c r="R701"/>
  <c r="Q701"/>
  <c r="L701"/>
  <c r="L700" s="1"/>
  <c r="K701"/>
  <c r="K700" s="1"/>
  <c r="V700"/>
  <c r="U700"/>
  <c r="T700"/>
  <c r="S700"/>
  <c r="R700"/>
  <c r="Q700"/>
  <c r="P700"/>
  <c r="O700"/>
  <c r="N700"/>
  <c r="M700"/>
  <c r="J700"/>
  <c r="I700"/>
  <c r="H700"/>
  <c r="G700"/>
  <c r="X695"/>
  <c r="X694" s="1"/>
  <c r="X693" s="1"/>
  <c r="X692" s="1"/>
  <c r="W695"/>
  <c r="W694" s="1"/>
  <c r="W693" s="1"/>
  <c r="W692" s="1"/>
  <c r="R695"/>
  <c r="R694" s="1"/>
  <c r="R693" s="1"/>
  <c r="R692" s="1"/>
  <c r="Q695"/>
  <c r="Q694" s="1"/>
  <c r="Q693" s="1"/>
  <c r="Q692" s="1"/>
  <c r="K695"/>
  <c r="K694" s="1"/>
  <c r="K693" s="1"/>
  <c r="K692" s="1"/>
  <c r="J695"/>
  <c r="L695" s="1"/>
  <c r="L694" s="1"/>
  <c r="L693" s="1"/>
  <c r="L692" s="1"/>
  <c r="V694"/>
  <c r="V693" s="1"/>
  <c r="V692" s="1"/>
  <c r="U694"/>
  <c r="U693" s="1"/>
  <c r="U692" s="1"/>
  <c r="T694"/>
  <c r="T693" s="1"/>
  <c r="T692" s="1"/>
  <c r="S694"/>
  <c r="S693" s="1"/>
  <c r="S692" s="1"/>
  <c r="P694"/>
  <c r="P693" s="1"/>
  <c r="P692" s="1"/>
  <c r="O694"/>
  <c r="O693" s="1"/>
  <c r="O692" s="1"/>
  <c r="N694"/>
  <c r="N693" s="1"/>
  <c r="N692" s="1"/>
  <c r="M694"/>
  <c r="M693" s="1"/>
  <c r="M692" s="1"/>
  <c r="I694"/>
  <c r="I693" s="1"/>
  <c r="I692" s="1"/>
  <c r="H694"/>
  <c r="G694"/>
  <c r="G693" s="1"/>
  <c r="H693"/>
  <c r="H692" s="1"/>
  <c r="G692"/>
  <c r="X691"/>
  <c r="W691"/>
  <c r="W690" s="1"/>
  <c r="W689" s="1"/>
  <c r="R691"/>
  <c r="Q691"/>
  <c r="Q690" s="1"/>
  <c r="Q689" s="1"/>
  <c r="L691"/>
  <c r="K691"/>
  <c r="X690"/>
  <c r="X689" s="1"/>
  <c r="V690"/>
  <c r="V689" s="1"/>
  <c r="U690"/>
  <c r="U689" s="1"/>
  <c r="T690"/>
  <c r="T689" s="1"/>
  <c r="S690"/>
  <c r="S689" s="1"/>
  <c r="R690"/>
  <c r="P690"/>
  <c r="P689" s="1"/>
  <c r="O690"/>
  <c r="N690"/>
  <c r="N689" s="1"/>
  <c r="M690"/>
  <c r="M689" s="1"/>
  <c r="L690"/>
  <c r="L689" s="1"/>
  <c r="K690"/>
  <c r="K689" s="1"/>
  <c r="J690"/>
  <c r="J689" s="1"/>
  <c r="I690"/>
  <c r="I689" s="1"/>
  <c r="H690"/>
  <c r="H689" s="1"/>
  <c r="G690"/>
  <c r="G689" s="1"/>
  <c r="R689"/>
  <c r="O689"/>
  <c r="X688"/>
  <c r="X687" s="1"/>
  <c r="W688"/>
  <c r="W687" s="1"/>
  <c r="R688"/>
  <c r="R687" s="1"/>
  <c r="Q688"/>
  <c r="Q687" s="1"/>
  <c r="L688"/>
  <c r="L687" s="1"/>
  <c r="K688"/>
  <c r="K687" s="1"/>
  <c r="V687"/>
  <c r="U687"/>
  <c r="T687"/>
  <c r="S687"/>
  <c r="P687"/>
  <c r="O687"/>
  <c r="N687"/>
  <c r="M687"/>
  <c r="J687"/>
  <c r="I687"/>
  <c r="H687"/>
  <c r="G687"/>
  <c r="X686"/>
  <c r="X685" s="1"/>
  <c r="W686"/>
  <c r="W685" s="1"/>
  <c r="R686"/>
  <c r="R685" s="1"/>
  <c r="Q686"/>
  <c r="Q685" s="1"/>
  <c r="L686"/>
  <c r="L685" s="1"/>
  <c r="K686"/>
  <c r="K685" s="1"/>
  <c r="V685"/>
  <c r="U685"/>
  <c r="T685"/>
  <c r="S685"/>
  <c r="P685"/>
  <c r="O685"/>
  <c r="N685"/>
  <c r="M685"/>
  <c r="J685"/>
  <c r="I685"/>
  <c r="H685"/>
  <c r="G685"/>
  <c r="X684"/>
  <c r="X683" s="1"/>
  <c r="W684"/>
  <c r="W683" s="1"/>
  <c r="R684"/>
  <c r="R683" s="1"/>
  <c r="Q684"/>
  <c r="Q683" s="1"/>
  <c r="L684"/>
  <c r="L683" s="1"/>
  <c r="K684"/>
  <c r="K683" s="1"/>
  <c r="V683"/>
  <c r="U683"/>
  <c r="T683"/>
  <c r="S683"/>
  <c r="P683"/>
  <c r="O683"/>
  <c r="N683"/>
  <c r="M683"/>
  <c r="J683"/>
  <c r="I683"/>
  <c r="H683"/>
  <c r="G683"/>
  <c r="W682"/>
  <c r="W681" s="1"/>
  <c r="T682"/>
  <c r="Q682"/>
  <c r="Q681" s="1"/>
  <c r="N682"/>
  <c r="R682" s="1"/>
  <c r="R681" s="1"/>
  <c r="K682"/>
  <c r="K681" s="1"/>
  <c r="H682"/>
  <c r="V681"/>
  <c r="U681"/>
  <c r="S681"/>
  <c r="P681"/>
  <c r="O681"/>
  <c r="M681"/>
  <c r="J681"/>
  <c r="I681"/>
  <c r="G681"/>
  <c r="X679"/>
  <c r="S679"/>
  <c r="R679"/>
  <c r="R678" s="1"/>
  <c r="Q679"/>
  <c r="Q678" s="1"/>
  <c r="L679"/>
  <c r="K679"/>
  <c r="K678" s="1"/>
  <c r="X678"/>
  <c r="V678"/>
  <c r="U678"/>
  <c r="T678"/>
  <c r="P678"/>
  <c r="O678"/>
  <c r="N678"/>
  <c r="M678"/>
  <c r="L678"/>
  <c r="J678"/>
  <c r="I678"/>
  <c r="H678"/>
  <c r="G678"/>
  <c r="X677"/>
  <c r="X676" s="1"/>
  <c r="W677"/>
  <c r="R677"/>
  <c r="Q677"/>
  <c r="Q676" s="1"/>
  <c r="L677"/>
  <c r="K677"/>
  <c r="K676" s="1"/>
  <c r="W676"/>
  <c r="V676"/>
  <c r="U676"/>
  <c r="T676"/>
  <c r="S676"/>
  <c r="R676"/>
  <c r="P676"/>
  <c r="O676"/>
  <c r="N676"/>
  <c r="M676"/>
  <c r="L676"/>
  <c r="J676"/>
  <c r="I676"/>
  <c r="H676"/>
  <c r="G676"/>
  <c r="W675"/>
  <c r="W674" s="1"/>
  <c r="T675"/>
  <c r="T674" s="1"/>
  <c r="Q675"/>
  <c r="Q674" s="1"/>
  <c r="N675"/>
  <c r="R675" s="1"/>
  <c r="R674" s="1"/>
  <c r="K675"/>
  <c r="K674" s="1"/>
  <c r="H675"/>
  <c r="V674"/>
  <c r="U674"/>
  <c r="S674"/>
  <c r="P674"/>
  <c r="P671" s="1"/>
  <c r="O674"/>
  <c r="M674"/>
  <c r="J674"/>
  <c r="I674"/>
  <c r="G674"/>
  <c r="X673"/>
  <c r="W673"/>
  <c r="W672" s="1"/>
  <c r="R673"/>
  <c r="R672" s="1"/>
  <c r="Q673"/>
  <c r="Q672" s="1"/>
  <c r="L673"/>
  <c r="L672" s="1"/>
  <c r="K673"/>
  <c r="K672" s="1"/>
  <c r="X672"/>
  <c r="V672"/>
  <c r="U672"/>
  <c r="T672"/>
  <c r="S672"/>
  <c r="P672"/>
  <c r="O672"/>
  <c r="N672"/>
  <c r="M672"/>
  <c r="J672"/>
  <c r="I672"/>
  <c r="H672"/>
  <c r="G672"/>
  <c r="X668"/>
  <c r="X667" s="1"/>
  <c r="X666" s="1"/>
  <c r="W668"/>
  <c r="W667" s="1"/>
  <c r="W666" s="1"/>
  <c r="R668"/>
  <c r="R667" s="1"/>
  <c r="R666" s="1"/>
  <c r="Q668"/>
  <c r="Q667" s="1"/>
  <c r="Q666" s="1"/>
  <c r="L668"/>
  <c r="L667" s="1"/>
  <c r="L666" s="1"/>
  <c r="K668"/>
  <c r="K667" s="1"/>
  <c r="K666" s="1"/>
  <c r="V667"/>
  <c r="V666" s="1"/>
  <c r="U667"/>
  <c r="U666" s="1"/>
  <c r="T667"/>
  <c r="T666" s="1"/>
  <c r="S667"/>
  <c r="S666" s="1"/>
  <c r="P667"/>
  <c r="P666" s="1"/>
  <c r="O667"/>
  <c r="O666" s="1"/>
  <c r="N667"/>
  <c r="N666" s="1"/>
  <c r="M667"/>
  <c r="J667"/>
  <c r="J666" s="1"/>
  <c r="I667"/>
  <c r="I666" s="1"/>
  <c r="H667"/>
  <c r="H666" s="1"/>
  <c r="G667"/>
  <c r="G666" s="1"/>
  <c r="M666"/>
  <c r="X665"/>
  <c r="X664" s="1"/>
  <c r="W665"/>
  <c r="W664" s="1"/>
  <c r="R665"/>
  <c r="R664" s="1"/>
  <c r="Q665"/>
  <c r="Q664" s="1"/>
  <c r="L665"/>
  <c r="L664" s="1"/>
  <c r="K665"/>
  <c r="K664" s="1"/>
  <c r="V664"/>
  <c r="U664"/>
  <c r="T664"/>
  <c r="S664"/>
  <c r="P664"/>
  <c r="O664"/>
  <c r="N664"/>
  <c r="M664"/>
  <c r="J664"/>
  <c r="I664"/>
  <c r="H664"/>
  <c r="G664"/>
  <c r="X663"/>
  <c r="X662" s="1"/>
  <c r="W663"/>
  <c r="W662" s="1"/>
  <c r="R663"/>
  <c r="R662" s="1"/>
  <c r="Q663"/>
  <c r="Q662" s="1"/>
  <c r="L663"/>
  <c r="L662" s="1"/>
  <c r="K663"/>
  <c r="K662" s="1"/>
  <c r="V662"/>
  <c r="U662"/>
  <c r="T662"/>
  <c r="S662"/>
  <c r="P662"/>
  <c r="O662"/>
  <c r="N662"/>
  <c r="M662"/>
  <c r="J662"/>
  <c r="I662"/>
  <c r="H662"/>
  <c r="G662"/>
  <c r="X661"/>
  <c r="X660" s="1"/>
  <c r="S661"/>
  <c r="R661"/>
  <c r="Q661"/>
  <c r="Q660" s="1"/>
  <c r="L661"/>
  <c r="L660" s="1"/>
  <c r="K661"/>
  <c r="K660" s="1"/>
  <c r="V660"/>
  <c r="U660"/>
  <c r="T660"/>
  <c r="R660"/>
  <c r="P660"/>
  <c r="O660"/>
  <c r="N660"/>
  <c r="M660"/>
  <c r="J660"/>
  <c r="I660"/>
  <c r="H660"/>
  <c r="G660"/>
  <c r="X659"/>
  <c r="X658" s="1"/>
  <c r="W659"/>
  <c r="W658" s="1"/>
  <c r="R659"/>
  <c r="R658" s="1"/>
  <c r="Q659"/>
  <c r="Q658" s="1"/>
  <c r="L659"/>
  <c r="L658" s="1"/>
  <c r="K659"/>
  <c r="K658" s="1"/>
  <c r="V658"/>
  <c r="U658"/>
  <c r="T658"/>
  <c r="S658"/>
  <c r="P658"/>
  <c r="O658"/>
  <c r="N658"/>
  <c r="M658"/>
  <c r="J658"/>
  <c r="I658"/>
  <c r="H658"/>
  <c r="G658"/>
  <c r="X657"/>
  <c r="X656" s="1"/>
  <c r="W657"/>
  <c r="W656" s="1"/>
  <c r="R657"/>
  <c r="R656" s="1"/>
  <c r="Q657"/>
  <c r="L657"/>
  <c r="L656" s="1"/>
  <c r="K657"/>
  <c r="K656" s="1"/>
  <c r="V656"/>
  <c r="U656"/>
  <c r="T656"/>
  <c r="S656"/>
  <c r="Q656"/>
  <c r="P656"/>
  <c r="O656"/>
  <c r="N656"/>
  <c r="M656"/>
  <c r="J656"/>
  <c r="I656"/>
  <c r="H656"/>
  <c r="G656"/>
  <c r="X655"/>
  <c r="X654" s="1"/>
  <c r="W655"/>
  <c r="W654" s="1"/>
  <c r="R655"/>
  <c r="R654" s="1"/>
  <c r="Q655"/>
  <c r="Q654" s="1"/>
  <c r="L655"/>
  <c r="L654" s="1"/>
  <c r="K655"/>
  <c r="K654" s="1"/>
  <c r="V654"/>
  <c r="U654"/>
  <c r="T654"/>
  <c r="S654"/>
  <c r="P654"/>
  <c r="O654"/>
  <c r="N654"/>
  <c r="M654"/>
  <c r="J654"/>
  <c r="I654"/>
  <c r="H654"/>
  <c r="G654"/>
  <c r="W653"/>
  <c r="W652" s="1"/>
  <c r="T653"/>
  <c r="Q653"/>
  <c r="Q652" s="1"/>
  <c r="N653"/>
  <c r="K653"/>
  <c r="K652" s="1"/>
  <c r="H653"/>
  <c r="L653" s="1"/>
  <c r="L652" s="1"/>
  <c r="V652"/>
  <c r="U652"/>
  <c r="S652"/>
  <c r="P652"/>
  <c r="O652"/>
  <c r="M652"/>
  <c r="J652"/>
  <c r="I652"/>
  <c r="G652"/>
  <c r="X651"/>
  <c r="X650" s="1"/>
  <c r="W651"/>
  <c r="R651"/>
  <c r="R650" s="1"/>
  <c r="Q651"/>
  <c r="Q650" s="1"/>
  <c r="L651"/>
  <c r="L650" s="1"/>
  <c r="K651"/>
  <c r="K650" s="1"/>
  <c r="W650"/>
  <c r="V650"/>
  <c r="U650"/>
  <c r="T650"/>
  <c r="S650"/>
  <c r="P650"/>
  <c r="O650"/>
  <c r="N650"/>
  <c r="M650"/>
  <c r="J650"/>
  <c r="I650"/>
  <c r="H650"/>
  <c r="G650"/>
  <c r="W644"/>
  <c r="Q644"/>
  <c r="Q643" s="1"/>
  <c r="K644"/>
  <c r="K643" s="1"/>
  <c r="K642" s="1"/>
  <c r="K641" s="1"/>
  <c r="K640" s="1"/>
  <c r="X643"/>
  <c r="X642" s="1"/>
  <c r="X641" s="1"/>
  <c r="X640" s="1"/>
  <c r="W643"/>
  <c r="W642" s="1"/>
  <c r="V643"/>
  <c r="V642" s="1"/>
  <c r="V641" s="1"/>
  <c r="V640" s="1"/>
  <c r="U643"/>
  <c r="U642" s="1"/>
  <c r="U641" s="1"/>
  <c r="U640" s="1"/>
  <c r="T643"/>
  <c r="T642" s="1"/>
  <c r="T641" s="1"/>
  <c r="T640" s="1"/>
  <c r="S643"/>
  <c r="R643"/>
  <c r="R642" s="1"/>
  <c r="R641" s="1"/>
  <c r="R640" s="1"/>
  <c r="P643"/>
  <c r="P642" s="1"/>
  <c r="P641" s="1"/>
  <c r="P640" s="1"/>
  <c r="O643"/>
  <c r="O642" s="1"/>
  <c r="O641" s="1"/>
  <c r="O640" s="1"/>
  <c r="N643"/>
  <c r="N642" s="1"/>
  <c r="N641" s="1"/>
  <c r="N640" s="1"/>
  <c r="M643"/>
  <c r="M642" s="1"/>
  <c r="M641" s="1"/>
  <c r="M640" s="1"/>
  <c r="L643"/>
  <c r="L642" s="1"/>
  <c r="L641" s="1"/>
  <c r="L640" s="1"/>
  <c r="J643"/>
  <c r="J642" s="1"/>
  <c r="J641" s="1"/>
  <c r="J640" s="1"/>
  <c r="I643"/>
  <c r="I642" s="1"/>
  <c r="I641" s="1"/>
  <c r="I640" s="1"/>
  <c r="H643"/>
  <c r="H642" s="1"/>
  <c r="H641" s="1"/>
  <c r="H640" s="1"/>
  <c r="G643"/>
  <c r="G642" s="1"/>
  <c r="G641" s="1"/>
  <c r="G640" s="1"/>
  <c r="S642"/>
  <c r="S641" s="1"/>
  <c r="S640" s="1"/>
  <c r="X639"/>
  <c r="W639"/>
  <c r="W638" s="1"/>
  <c r="W637" s="1"/>
  <c r="W636" s="1"/>
  <c r="W635" s="1"/>
  <c r="R639"/>
  <c r="Q639"/>
  <c r="L639"/>
  <c r="K639"/>
  <c r="K638" s="1"/>
  <c r="K637" s="1"/>
  <c r="K636" s="1"/>
  <c r="K635" s="1"/>
  <c r="X638"/>
  <c r="X637" s="1"/>
  <c r="X636" s="1"/>
  <c r="X635" s="1"/>
  <c r="V638"/>
  <c r="V637" s="1"/>
  <c r="V636" s="1"/>
  <c r="V635" s="1"/>
  <c r="U638"/>
  <c r="T638"/>
  <c r="T637" s="1"/>
  <c r="T636" s="1"/>
  <c r="T635" s="1"/>
  <c r="S638"/>
  <c r="S637" s="1"/>
  <c r="S636" s="1"/>
  <c r="S635" s="1"/>
  <c r="R638"/>
  <c r="R637" s="1"/>
  <c r="R636" s="1"/>
  <c r="R635" s="1"/>
  <c r="Q638"/>
  <c r="Q637" s="1"/>
  <c r="Q636" s="1"/>
  <c r="Q635" s="1"/>
  <c r="P638"/>
  <c r="P637" s="1"/>
  <c r="P636" s="1"/>
  <c r="P635" s="1"/>
  <c r="O638"/>
  <c r="O637" s="1"/>
  <c r="N638"/>
  <c r="M638"/>
  <c r="M637" s="1"/>
  <c r="M636" s="1"/>
  <c r="M635" s="1"/>
  <c r="L638"/>
  <c r="L637" s="1"/>
  <c r="L636" s="1"/>
  <c r="L635" s="1"/>
  <c r="J638"/>
  <c r="J637" s="1"/>
  <c r="J636" s="1"/>
  <c r="J635" s="1"/>
  <c r="I638"/>
  <c r="H638"/>
  <c r="G638"/>
  <c r="G637" s="1"/>
  <c r="G636" s="1"/>
  <c r="G635" s="1"/>
  <c r="U637"/>
  <c r="U636" s="1"/>
  <c r="U635" s="1"/>
  <c r="N637"/>
  <c r="N636" s="1"/>
  <c r="N635" s="1"/>
  <c r="I637"/>
  <c r="I636" s="1"/>
  <c r="H637"/>
  <c r="H636" s="1"/>
  <c r="H635" s="1"/>
  <c r="O636"/>
  <c r="O635" s="1"/>
  <c r="I635"/>
  <c r="X634"/>
  <c r="W634"/>
  <c r="W632" s="1"/>
  <c r="W631" s="1"/>
  <c r="W630" s="1"/>
  <c r="W629" s="1"/>
  <c r="R634"/>
  <c r="Q634"/>
  <c r="L634"/>
  <c r="K634"/>
  <c r="X633"/>
  <c r="W633"/>
  <c r="R633"/>
  <c r="Q633"/>
  <c r="L633"/>
  <c r="K633"/>
  <c r="K632" s="1"/>
  <c r="K631" s="1"/>
  <c r="K630" s="1"/>
  <c r="K629" s="1"/>
  <c r="V632"/>
  <c r="V631" s="1"/>
  <c r="V630" s="1"/>
  <c r="V629" s="1"/>
  <c r="U632"/>
  <c r="T632"/>
  <c r="T631" s="1"/>
  <c r="T630" s="1"/>
  <c r="T629" s="1"/>
  <c r="S632"/>
  <c r="S631" s="1"/>
  <c r="S630" s="1"/>
  <c r="S629" s="1"/>
  <c r="P632"/>
  <c r="P631" s="1"/>
  <c r="P630" s="1"/>
  <c r="P629" s="1"/>
  <c r="O632"/>
  <c r="O631" s="1"/>
  <c r="O630" s="1"/>
  <c r="O629" s="1"/>
  <c r="N632"/>
  <c r="N631" s="1"/>
  <c r="N630" s="1"/>
  <c r="N629" s="1"/>
  <c r="M632"/>
  <c r="M631" s="1"/>
  <c r="M630" s="1"/>
  <c r="M629" s="1"/>
  <c r="J632"/>
  <c r="J631" s="1"/>
  <c r="J630" s="1"/>
  <c r="J629" s="1"/>
  <c r="I632"/>
  <c r="I631" s="1"/>
  <c r="I630" s="1"/>
  <c r="I629" s="1"/>
  <c r="H632"/>
  <c r="H631" s="1"/>
  <c r="H630" s="1"/>
  <c r="H629" s="1"/>
  <c r="G632"/>
  <c r="G631" s="1"/>
  <c r="G630" s="1"/>
  <c r="G629" s="1"/>
  <c r="U631"/>
  <c r="U630" s="1"/>
  <c r="U629" s="1"/>
  <c r="X627"/>
  <c r="X626" s="1"/>
  <c r="W627"/>
  <c r="W626" s="1"/>
  <c r="R627"/>
  <c r="R626" s="1"/>
  <c r="Q627"/>
  <c r="Q626" s="1"/>
  <c r="K627"/>
  <c r="K626" s="1"/>
  <c r="J627"/>
  <c r="J626" s="1"/>
  <c r="H627"/>
  <c r="V626"/>
  <c r="U626"/>
  <c r="T626"/>
  <c r="S626"/>
  <c r="P626"/>
  <c r="O626"/>
  <c r="N626"/>
  <c r="M626"/>
  <c r="I626"/>
  <c r="G626"/>
  <c r="X625"/>
  <c r="X624" s="1"/>
  <c r="W625"/>
  <c r="W624" s="1"/>
  <c r="R625"/>
  <c r="R624" s="1"/>
  <c r="Q625"/>
  <c r="Q624" s="1"/>
  <c r="K625"/>
  <c r="K624" s="1"/>
  <c r="H625"/>
  <c r="V624"/>
  <c r="U624"/>
  <c r="T624"/>
  <c r="S624"/>
  <c r="P624"/>
  <c r="O624"/>
  <c r="N624"/>
  <c r="M624"/>
  <c r="J624"/>
  <c r="I624"/>
  <c r="G624"/>
  <c r="X623"/>
  <c r="X622" s="1"/>
  <c r="W623"/>
  <c r="W622" s="1"/>
  <c r="R623"/>
  <c r="R622" s="1"/>
  <c r="Q623"/>
  <c r="Q622" s="1"/>
  <c r="L623"/>
  <c r="L622" s="1"/>
  <c r="K623"/>
  <c r="K622" s="1"/>
  <c r="V622"/>
  <c r="U622"/>
  <c r="T622"/>
  <c r="S622"/>
  <c r="P622"/>
  <c r="O622"/>
  <c r="N622"/>
  <c r="M622"/>
  <c r="J622"/>
  <c r="I622"/>
  <c r="H622"/>
  <c r="G622"/>
  <c r="X619"/>
  <c r="X618" s="1"/>
  <c r="W619"/>
  <c r="W618" s="1"/>
  <c r="R619"/>
  <c r="R618" s="1"/>
  <c r="Q619"/>
  <c r="Q618" s="1"/>
  <c r="L619"/>
  <c r="L618" s="1"/>
  <c r="K619"/>
  <c r="K618" s="1"/>
  <c r="V618"/>
  <c r="U618"/>
  <c r="U615" s="1"/>
  <c r="U614" s="1"/>
  <c r="U613" s="1"/>
  <c r="T618"/>
  <c r="S618"/>
  <c r="P618"/>
  <c r="O618"/>
  <c r="N618"/>
  <c r="M618"/>
  <c r="J618"/>
  <c r="I618"/>
  <c r="H618"/>
  <c r="H615" s="1"/>
  <c r="H614" s="1"/>
  <c r="H613" s="1"/>
  <c r="G618"/>
  <c r="X617"/>
  <c r="X616" s="1"/>
  <c r="W617"/>
  <c r="W616" s="1"/>
  <c r="R617"/>
  <c r="R616" s="1"/>
  <c r="Q617"/>
  <c r="Q616" s="1"/>
  <c r="L617"/>
  <c r="L616" s="1"/>
  <c r="K617"/>
  <c r="K616" s="1"/>
  <c r="V616"/>
  <c r="U616"/>
  <c r="T616"/>
  <c r="S616"/>
  <c r="P616"/>
  <c r="O616"/>
  <c r="O615" s="1"/>
  <c r="O614" s="1"/>
  <c r="O613" s="1"/>
  <c r="N616"/>
  <c r="M616"/>
  <c r="J616"/>
  <c r="J615" s="1"/>
  <c r="J614" s="1"/>
  <c r="J613" s="1"/>
  <c r="I616"/>
  <c r="H616"/>
  <c r="G616"/>
  <c r="X612"/>
  <c r="W612"/>
  <c r="S612"/>
  <c r="S610" s="1"/>
  <c r="R612"/>
  <c r="Q612"/>
  <c r="L612"/>
  <c r="L610" s="1"/>
  <c r="K612"/>
  <c r="G612"/>
  <c r="G610" s="1"/>
  <c r="X611"/>
  <c r="W611"/>
  <c r="R611"/>
  <c r="Q611"/>
  <c r="L611"/>
  <c r="K611"/>
  <c r="V610"/>
  <c r="U610"/>
  <c r="T610"/>
  <c r="Q610"/>
  <c r="P610"/>
  <c r="O610"/>
  <c r="N610"/>
  <c r="M610"/>
  <c r="J610"/>
  <c r="I610"/>
  <c r="H610"/>
  <c r="X609"/>
  <c r="X608" s="1"/>
  <c r="W609"/>
  <c r="W608" s="1"/>
  <c r="R609"/>
  <c r="Q609"/>
  <c r="Q608" s="1"/>
  <c r="L609"/>
  <c r="L608" s="1"/>
  <c r="K609"/>
  <c r="K608" s="1"/>
  <c r="V608"/>
  <c r="V607" s="1"/>
  <c r="U608"/>
  <c r="T608"/>
  <c r="S608"/>
  <c r="R608"/>
  <c r="P608"/>
  <c r="O608"/>
  <c r="N608"/>
  <c r="N607" s="1"/>
  <c r="M608"/>
  <c r="M607" s="1"/>
  <c r="J608"/>
  <c r="J607" s="1"/>
  <c r="I608"/>
  <c r="H608"/>
  <c r="G608"/>
  <c r="G607"/>
  <c r="X606"/>
  <c r="W606"/>
  <c r="R606"/>
  <c r="Q606"/>
  <c r="L606"/>
  <c r="K606"/>
  <c r="X605"/>
  <c r="W605"/>
  <c r="R605"/>
  <c r="Q605"/>
  <c r="L605"/>
  <c r="K605"/>
  <c r="V604"/>
  <c r="V603" s="1"/>
  <c r="U604"/>
  <c r="U603" s="1"/>
  <c r="T604"/>
  <c r="T603" s="1"/>
  <c r="S604"/>
  <c r="R604"/>
  <c r="R603" s="1"/>
  <c r="P604"/>
  <c r="P603" s="1"/>
  <c r="O604"/>
  <c r="O603" s="1"/>
  <c r="N604"/>
  <c r="N603" s="1"/>
  <c r="M604"/>
  <c r="M603" s="1"/>
  <c r="J604"/>
  <c r="I604"/>
  <c r="I603" s="1"/>
  <c r="H604"/>
  <c r="G604"/>
  <c r="S603"/>
  <c r="J603"/>
  <c r="H603"/>
  <c r="G603"/>
  <c r="W597"/>
  <c r="V597"/>
  <c r="T597"/>
  <c r="Q597"/>
  <c r="P597"/>
  <c r="R597" s="1"/>
  <c r="N597"/>
  <c r="K597"/>
  <c r="J597"/>
  <c r="H597"/>
  <c r="H595" s="1"/>
  <c r="H594" s="1"/>
  <c r="H593" s="1"/>
  <c r="H592" s="1"/>
  <c r="W596"/>
  <c r="W595" s="1"/>
  <c r="W594" s="1"/>
  <c r="W593" s="1"/>
  <c r="W592" s="1"/>
  <c r="V596"/>
  <c r="T596"/>
  <c r="Q596"/>
  <c r="P596"/>
  <c r="N596"/>
  <c r="N595" s="1"/>
  <c r="N594" s="1"/>
  <c r="N593" s="1"/>
  <c r="N592" s="1"/>
  <c r="K596"/>
  <c r="K595" s="1"/>
  <c r="K594" s="1"/>
  <c r="K593" s="1"/>
  <c r="K592" s="1"/>
  <c r="J596"/>
  <c r="H596"/>
  <c r="U595"/>
  <c r="U594" s="1"/>
  <c r="U593" s="1"/>
  <c r="U592" s="1"/>
  <c r="S595"/>
  <c r="S594" s="1"/>
  <c r="S593" s="1"/>
  <c r="S592" s="1"/>
  <c r="Q595"/>
  <c r="Q594" s="1"/>
  <c r="Q593" s="1"/>
  <c r="Q592" s="1"/>
  <c r="O595"/>
  <c r="M595"/>
  <c r="I595"/>
  <c r="I594" s="1"/>
  <c r="I593" s="1"/>
  <c r="I592" s="1"/>
  <c r="G595"/>
  <c r="G594" s="1"/>
  <c r="O594"/>
  <c r="O593" s="1"/>
  <c r="O592" s="1"/>
  <c r="M594"/>
  <c r="M593" s="1"/>
  <c r="M592" s="1"/>
  <c r="G593"/>
  <c r="G592" s="1"/>
  <c r="X591"/>
  <c r="X590" s="1"/>
  <c r="X589" s="1"/>
  <c r="X588" s="1"/>
  <c r="X587" s="1"/>
  <c r="W591"/>
  <c r="W590" s="1"/>
  <c r="W589" s="1"/>
  <c r="W588" s="1"/>
  <c r="W587" s="1"/>
  <c r="R591"/>
  <c r="Q591"/>
  <c r="Q590" s="1"/>
  <c r="Q589" s="1"/>
  <c r="Q588" s="1"/>
  <c r="Q587" s="1"/>
  <c r="L591"/>
  <c r="K591"/>
  <c r="V590"/>
  <c r="V589" s="1"/>
  <c r="V588" s="1"/>
  <c r="V587" s="1"/>
  <c r="U590"/>
  <c r="U589" s="1"/>
  <c r="U588" s="1"/>
  <c r="U587" s="1"/>
  <c r="T590"/>
  <c r="T589" s="1"/>
  <c r="T588" s="1"/>
  <c r="T587" s="1"/>
  <c r="S590"/>
  <c r="S589" s="1"/>
  <c r="S588" s="1"/>
  <c r="S587" s="1"/>
  <c r="R590"/>
  <c r="R589" s="1"/>
  <c r="R588" s="1"/>
  <c r="R587" s="1"/>
  <c r="P590"/>
  <c r="P589" s="1"/>
  <c r="P588" s="1"/>
  <c r="P587" s="1"/>
  <c r="O590"/>
  <c r="O589" s="1"/>
  <c r="O588" s="1"/>
  <c r="O587" s="1"/>
  <c r="O586" s="1"/>
  <c r="N590"/>
  <c r="N589" s="1"/>
  <c r="N588" s="1"/>
  <c r="N587" s="1"/>
  <c r="M590"/>
  <c r="M589" s="1"/>
  <c r="L590"/>
  <c r="L589" s="1"/>
  <c r="L588" s="1"/>
  <c r="L587" s="1"/>
  <c r="K590"/>
  <c r="K589" s="1"/>
  <c r="K588" s="1"/>
  <c r="K587" s="1"/>
  <c r="J590"/>
  <c r="I590"/>
  <c r="I589" s="1"/>
  <c r="I588" s="1"/>
  <c r="I587" s="1"/>
  <c r="H590"/>
  <c r="G590"/>
  <c r="G589" s="1"/>
  <c r="G588" s="1"/>
  <c r="G587" s="1"/>
  <c r="J589"/>
  <c r="J588" s="1"/>
  <c r="J587" s="1"/>
  <c r="H589"/>
  <c r="H588" s="1"/>
  <c r="H587" s="1"/>
  <c r="H586" s="1"/>
  <c r="M588"/>
  <c r="M587" s="1"/>
  <c r="W585"/>
  <c r="T585"/>
  <c r="T584" s="1"/>
  <c r="Q585"/>
  <c r="Q584" s="1"/>
  <c r="N585"/>
  <c r="N584" s="1"/>
  <c r="K585"/>
  <c r="K584" s="1"/>
  <c r="K581" s="1"/>
  <c r="K580" s="1"/>
  <c r="H585"/>
  <c r="L585" s="1"/>
  <c r="L584" s="1"/>
  <c r="W584"/>
  <c r="V584"/>
  <c r="U584"/>
  <c r="S584"/>
  <c r="P584"/>
  <c r="O584"/>
  <c r="M584"/>
  <c r="J584"/>
  <c r="I584"/>
  <c r="G584"/>
  <c r="W583"/>
  <c r="W582" s="1"/>
  <c r="T583"/>
  <c r="X583" s="1"/>
  <c r="X582" s="1"/>
  <c r="Q583"/>
  <c r="Q582" s="1"/>
  <c r="N583"/>
  <c r="R583" s="1"/>
  <c r="R582" s="1"/>
  <c r="L583"/>
  <c r="K583"/>
  <c r="K582" s="1"/>
  <c r="H583"/>
  <c r="V582"/>
  <c r="U582"/>
  <c r="T582"/>
  <c r="T581" s="1"/>
  <c r="T580" s="1"/>
  <c r="S582"/>
  <c r="S581" s="1"/>
  <c r="S580" s="1"/>
  <c r="P582"/>
  <c r="P581" s="1"/>
  <c r="P580" s="1"/>
  <c r="O582"/>
  <c r="M582"/>
  <c r="M581" s="1"/>
  <c r="M580" s="1"/>
  <c r="L582"/>
  <c r="L581" s="1"/>
  <c r="L580" s="1"/>
  <c r="J582"/>
  <c r="I582"/>
  <c r="H582"/>
  <c r="G582"/>
  <c r="W579"/>
  <c r="W578" s="1"/>
  <c r="T579"/>
  <c r="Q579"/>
  <c r="Q578" s="1"/>
  <c r="N579"/>
  <c r="R579" s="1"/>
  <c r="R578" s="1"/>
  <c r="K579"/>
  <c r="H579"/>
  <c r="L579" s="1"/>
  <c r="L578" s="1"/>
  <c r="V578"/>
  <c r="V574" s="1"/>
  <c r="V573" s="1"/>
  <c r="U578"/>
  <c r="S578"/>
  <c r="P578"/>
  <c r="O578"/>
  <c r="M578"/>
  <c r="K578"/>
  <c r="J578"/>
  <c r="I578"/>
  <c r="G578"/>
  <c r="W577"/>
  <c r="W575" s="1"/>
  <c r="T577"/>
  <c r="X577" s="1"/>
  <c r="Q577"/>
  <c r="N577"/>
  <c r="R577" s="1"/>
  <c r="K577"/>
  <c r="J577"/>
  <c r="H577"/>
  <c r="L577" s="1"/>
  <c r="W576"/>
  <c r="T576"/>
  <c r="Q576"/>
  <c r="N576"/>
  <c r="K576"/>
  <c r="K575" s="1"/>
  <c r="K574" s="1"/>
  <c r="K573" s="1"/>
  <c r="J576"/>
  <c r="J575" s="1"/>
  <c r="J574" s="1"/>
  <c r="J573" s="1"/>
  <c r="H576"/>
  <c r="V575"/>
  <c r="U575"/>
  <c r="S575"/>
  <c r="Q575"/>
  <c r="P575"/>
  <c r="P574" s="1"/>
  <c r="P573" s="1"/>
  <c r="O575"/>
  <c r="M575"/>
  <c r="I575"/>
  <c r="I574" s="1"/>
  <c r="I573" s="1"/>
  <c r="G575"/>
  <c r="X570"/>
  <c r="X569" s="1"/>
  <c r="W570"/>
  <c r="W569" s="1"/>
  <c r="R570"/>
  <c r="R569" s="1"/>
  <c r="Q570"/>
  <c r="K570"/>
  <c r="K569" s="1"/>
  <c r="J570"/>
  <c r="J569" s="1"/>
  <c r="H570"/>
  <c r="H569" s="1"/>
  <c r="V569"/>
  <c r="U569"/>
  <c r="T569"/>
  <c r="S569"/>
  <c r="Q569"/>
  <c r="P569"/>
  <c r="O569"/>
  <c r="N569"/>
  <c r="M569"/>
  <c r="I569"/>
  <c r="G569"/>
  <c r="W568"/>
  <c r="W567" s="1"/>
  <c r="T568"/>
  <c r="Q568"/>
  <c r="Q567" s="1"/>
  <c r="N568"/>
  <c r="K568"/>
  <c r="K567" s="1"/>
  <c r="H568"/>
  <c r="V567"/>
  <c r="U567"/>
  <c r="S567"/>
  <c r="P567"/>
  <c r="O567"/>
  <c r="M567"/>
  <c r="J567"/>
  <c r="I567"/>
  <c r="G567"/>
  <c r="W566"/>
  <c r="W565" s="1"/>
  <c r="T566"/>
  <c r="Q566"/>
  <c r="Q565" s="1"/>
  <c r="N566"/>
  <c r="N565" s="1"/>
  <c r="K566"/>
  <c r="K565" s="1"/>
  <c r="H566"/>
  <c r="H565" s="1"/>
  <c r="V565"/>
  <c r="U565"/>
  <c r="S565"/>
  <c r="P565"/>
  <c r="P562" s="1"/>
  <c r="P561" s="1"/>
  <c r="O565"/>
  <c r="O562" s="1"/>
  <c r="O561" s="1"/>
  <c r="M565"/>
  <c r="J565"/>
  <c r="I565"/>
  <c r="G565"/>
  <c r="W564"/>
  <c r="W563" s="1"/>
  <c r="T564"/>
  <c r="T563" s="1"/>
  <c r="Q564"/>
  <c r="Q563" s="1"/>
  <c r="N564"/>
  <c r="R564" s="1"/>
  <c r="R563" s="1"/>
  <c r="K564"/>
  <c r="K563" s="1"/>
  <c r="H564"/>
  <c r="L564" s="1"/>
  <c r="L563" s="1"/>
  <c r="V563"/>
  <c r="U563"/>
  <c r="S563"/>
  <c r="P563"/>
  <c r="O563"/>
  <c r="N563"/>
  <c r="M563"/>
  <c r="J563"/>
  <c r="I563"/>
  <c r="H563"/>
  <c r="G563"/>
  <c r="W560"/>
  <c r="T560"/>
  <c r="T559" s="1"/>
  <c r="T558" s="1"/>
  <c r="T557" s="1"/>
  <c r="Q560"/>
  <c r="Q559" s="1"/>
  <c r="Q558" s="1"/>
  <c r="Q557" s="1"/>
  <c r="N560"/>
  <c r="K560"/>
  <c r="K559" s="1"/>
  <c r="K558" s="1"/>
  <c r="K557" s="1"/>
  <c r="H560"/>
  <c r="W559"/>
  <c r="W558" s="1"/>
  <c r="W557" s="1"/>
  <c r="V559"/>
  <c r="V558" s="1"/>
  <c r="V557" s="1"/>
  <c r="U559"/>
  <c r="U558" s="1"/>
  <c r="U557" s="1"/>
  <c r="S559"/>
  <c r="S558" s="1"/>
  <c r="S557" s="1"/>
  <c r="P559"/>
  <c r="P558" s="1"/>
  <c r="P557" s="1"/>
  <c r="O559"/>
  <c r="O558" s="1"/>
  <c r="O557" s="1"/>
  <c r="M559"/>
  <c r="M558" s="1"/>
  <c r="J559"/>
  <c r="I559"/>
  <c r="I558" s="1"/>
  <c r="I557" s="1"/>
  <c r="G559"/>
  <c r="J558"/>
  <c r="J557" s="1"/>
  <c r="G558"/>
  <c r="G557" s="1"/>
  <c r="M557"/>
  <c r="X553"/>
  <c r="X552" s="1"/>
  <c r="W553"/>
  <c r="W552" s="1"/>
  <c r="W551" s="1"/>
  <c r="R553"/>
  <c r="R552" s="1"/>
  <c r="R551" s="1"/>
  <c r="Q553"/>
  <c r="Q552" s="1"/>
  <c r="Q551" s="1"/>
  <c r="K553"/>
  <c r="K552" s="1"/>
  <c r="K551" s="1"/>
  <c r="J553"/>
  <c r="J552" s="1"/>
  <c r="J551" s="1"/>
  <c r="H553"/>
  <c r="H552" s="1"/>
  <c r="H551" s="1"/>
  <c r="V552"/>
  <c r="V551" s="1"/>
  <c r="U552"/>
  <c r="U551" s="1"/>
  <c r="T552"/>
  <c r="T551" s="1"/>
  <c r="S552"/>
  <c r="S551" s="1"/>
  <c r="P552"/>
  <c r="O552"/>
  <c r="O551" s="1"/>
  <c r="N552"/>
  <c r="N551" s="1"/>
  <c r="M552"/>
  <c r="M551" s="1"/>
  <c r="I552"/>
  <c r="I551" s="1"/>
  <c r="G552"/>
  <c r="G551" s="1"/>
  <c r="X551"/>
  <c r="P551"/>
  <c r="X550"/>
  <c r="X549" s="1"/>
  <c r="W550"/>
  <c r="W549" s="1"/>
  <c r="R550"/>
  <c r="R549" s="1"/>
  <c r="Q550"/>
  <c r="Q549" s="1"/>
  <c r="K550"/>
  <c r="K549" s="1"/>
  <c r="J550"/>
  <c r="J549" s="1"/>
  <c r="H550"/>
  <c r="V549"/>
  <c r="U549"/>
  <c r="T549"/>
  <c r="S549"/>
  <c r="P549"/>
  <c r="O549"/>
  <c r="N549"/>
  <c r="M549"/>
  <c r="I549"/>
  <c r="G549"/>
  <c r="X548"/>
  <c r="X547" s="1"/>
  <c r="W548"/>
  <c r="W547" s="1"/>
  <c r="R548"/>
  <c r="R547" s="1"/>
  <c r="Q548"/>
  <c r="Q547" s="1"/>
  <c r="K548"/>
  <c r="J548"/>
  <c r="J547" s="1"/>
  <c r="H548"/>
  <c r="V547"/>
  <c r="U547"/>
  <c r="T547"/>
  <c r="S547"/>
  <c r="S546" s="1"/>
  <c r="P547"/>
  <c r="O547"/>
  <c r="N547"/>
  <c r="N546" s="1"/>
  <c r="M547"/>
  <c r="K547"/>
  <c r="K546" s="1"/>
  <c r="I547"/>
  <c r="I546" s="1"/>
  <c r="G547"/>
  <c r="X544"/>
  <c r="X543" s="1"/>
  <c r="W544"/>
  <c r="W543" s="1"/>
  <c r="R544"/>
  <c r="R543" s="1"/>
  <c r="Q544"/>
  <c r="Q543" s="1"/>
  <c r="L544"/>
  <c r="K544"/>
  <c r="K543" s="1"/>
  <c r="V543"/>
  <c r="U543"/>
  <c r="T543"/>
  <c r="S543"/>
  <c r="P543"/>
  <c r="O543"/>
  <c r="N543"/>
  <c r="M543"/>
  <c r="L543"/>
  <c r="J543"/>
  <c r="I543"/>
  <c r="H543"/>
  <c r="G543"/>
  <c r="X542"/>
  <c r="X541" s="1"/>
  <c r="W542"/>
  <c r="W541" s="1"/>
  <c r="R542"/>
  <c r="Q542"/>
  <c r="L542"/>
  <c r="K542"/>
  <c r="K541" s="1"/>
  <c r="V541"/>
  <c r="U541"/>
  <c r="T541"/>
  <c r="S541"/>
  <c r="R541"/>
  <c r="Q541"/>
  <c r="P541"/>
  <c r="O541"/>
  <c r="N541"/>
  <c r="M541"/>
  <c r="L541"/>
  <c r="J541"/>
  <c r="I541"/>
  <c r="H541"/>
  <c r="G541"/>
  <c r="X540"/>
  <c r="X539" s="1"/>
  <c r="W540"/>
  <c r="W539" s="1"/>
  <c r="R540"/>
  <c r="R539" s="1"/>
  <c r="Q540"/>
  <c r="Q539" s="1"/>
  <c r="L540"/>
  <c r="K540"/>
  <c r="K539" s="1"/>
  <c r="V539"/>
  <c r="U539"/>
  <c r="T539"/>
  <c r="S539"/>
  <c r="P539"/>
  <c r="O539"/>
  <c r="N539"/>
  <c r="M539"/>
  <c r="L539"/>
  <c r="J539"/>
  <c r="I539"/>
  <c r="H539"/>
  <c r="G539"/>
  <c r="X538"/>
  <c r="X537" s="1"/>
  <c r="W538"/>
  <c r="W537" s="1"/>
  <c r="R538"/>
  <c r="R537" s="1"/>
  <c r="Q538"/>
  <c r="Q537" s="1"/>
  <c r="L538"/>
  <c r="L537" s="1"/>
  <c r="K538"/>
  <c r="K537" s="1"/>
  <c r="V537"/>
  <c r="U537"/>
  <c r="T537"/>
  <c r="S537"/>
  <c r="P537"/>
  <c r="O537"/>
  <c r="N537"/>
  <c r="M537"/>
  <c r="J537"/>
  <c r="I537"/>
  <c r="H537"/>
  <c r="G537"/>
  <c r="X536"/>
  <c r="X535" s="1"/>
  <c r="S536"/>
  <c r="R536"/>
  <c r="R535" s="1"/>
  <c r="M536"/>
  <c r="Q536" s="1"/>
  <c r="Q535" s="1"/>
  <c r="L536"/>
  <c r="L535" s="1"/>
  <c r="G536"/>
  <c r="K536" s="1"/>
  <c r="K535" s="1"/>
  <c r="V535"/>
  <c r="U535"/>
  <c r="T535"/>
  <c r="P535"/>
  <c r="O535"/>
  <c r="N535"/>
  <c r="M535"/>
  <c r="J535"/>
  <c r="I535"/>
  <c r="H535"/>
  <c r="W534"/>
  <c r="T534"/>
  <c r="T533" s="1"/>
  <c r="Q534"/>
  <c r="N534"/>
  <c r="R534" s="1"/>
  <c r="R533" s="1"/>
  <c r="K534"/>
  <c r="K533" s="1"/>
  <c r="H534"/>
  <c r="W533"/>
  <c r="V533"/>
  <c r="U533"/>
  <c r="S533"/>
  <c r="Q533"/>
  <c r="P533"/>
  <c r="P532" s="1"/>
  <c r="P531" s="1"/>
  <c r="O533"/>
  <c r="M533"/>
  <c r="J533"/>
  <c r="I533"/>
  <c r="G533"/>
  <c r="X530"/>
  <c r="W530"/>
  <c r="W529" s="1"/>
  <c r="R530"/>
  <c r="R529" s="1"/>
  <c r="Q530"/>
  <c r="Q529" s="1"/>
  <c r="L530"/>
  <c r="L529" s="1"/>
  <c r="K530"/>
  <c r="K529" s="1"/>
  <c r="X529"/>
  <c r="V529"/>
  <c r="U529"/>
  <c r="T529"/>
  <c r="S529"/>
  <c r="S526" s="1"/>
  <c r="S525" s="1"/>
  <c r="P529"/>
  <c r="O529"/>
  <c r="N529"/>
  <c r="M529"/>
  <c r="J529"/>
  <c r="I529"/>
  <c r="H529"/>
  <c r="G529"/>
  <c r="X528"/>
  <c r="X527" s="1"/>
  <c r="X526" s="1"/>
  <c r="X525" s="1"/>
  <c r="W528"/>
  <c r="W527" s="1"/>
  <c r="W526" s="1"/>
  <c r="W525" s="1"/>
  <c r="R528"/>
  <c r="R527" s="1"/>
  <c r="Q528"/>
  <c r="L528"/>
  <c r="L527" s="1"/>
  <c r="K528"/>
  <c r="K527" s="1"/>
  <c r="V527"/>
  <c r="U527"/>
  <c r="T527"/>
  <c r="S527"/>
  <c r="Q527"/>
  <c r="P527"/>
  <c r="P526" s="1"/>
  <c r="P525" s="1"/>
  <c r="O527"/>
  <c r="O526" s="1"/>
  <c r="O525" s="1"/>
  <c r="N527"/>
  <c r="M527"/>
  <c r="J527"/>
  <c r="I527"/>
  <c r="H527"/>
  <c r="G527"/>
  <c r="I526"/>
  <c r="I525" s="1"/>
  <c r="H526"/>
  <c r="H525" s="1"/>
  <c r="X524"/>
  <c r="X523" s="1"/>
  <c r="W524"/>
  <c r="W523" s="1"/>
  <c r="R524"/>
  <c r="R523" s="1"/>
  <c r="Q524"/>
  <c r="Q523" s="1"/>
  <c r="L524"/>
  <c r="L523" s="1"/>
  <c r="K524"/>
  <c r="V523"/>
  <c r="U523"/>
  <c r="T523"/>
  <c r="T520" s="1"/>
  <c r="S523"/>
  <c r="P523"/>
  <c r="O523"/>
  <c r="N523"/>
  <c r="M523"/>
  <c r="K523"/>
  <c r="J523"/>
  <c r="I523"/>
  <c r="H523"/>
  <c r="G523"/>
  <c r="X522"/>
  <c r="X521" s="1"/>
  <c r="W522"/>
  <c r="W521" s="1"/>
  <c r="R522"/>
  <c r="R521" s="1"/>
  <c r="Q522"/>
  <c r="Q521" s="1"/>
  <c r="L522"/>
  <c r="L521" s="1"/>
  <c r="L520" s="1"/>
  <c r="K522"/>
  <c r="K521" s="1"/>
  <c r="V521"/>
  <c r="U521"/>
  <c r="U520" s="1"/>
  <c r="T521"/>
  <c r="S521"/>
  <c r="P521"/>
  <c r="O521"/>
  <c r="N521"/>
  <c r="M521"/>
  <c r="J521"/>
  <c r="I521"/>
  <c r="H521"/>
  <c r="G521"/>
  <c r="X519"/>
  <c r="W519"/>
  <c r="W518" s="1"/>
  <c r="R519"/>
  <c r="R518" s="1"/>
  <c r="Q519"/>
  <c r="Q518" s="1"/>
  <c r="Q515" s="1"/>
  <c r="L519"/>
  <c r="K519"/>
  <c r="X518"/>
  <c r="V518"/>
  <c r="U518"/>
  <c r="T518"/>
  <c r="S518"/>
  <c r="P518"/>
  <c r="O518"/>
  <c r="N518"/>
  <c r="M518"/>
  <c r="M515" s="1"/>
  <c r="L518"/>
  <c r="K518"/>
  <c r="J518"/>
  <c r="I518"/>
  <c r="H518"/>
  <c r="G518"/>
  <c r="X517"/>
  <c r="X516" s="1"/>
  <c r="W517"/>
  <c r="R517"/>
  <c r="R516" s="1"/>
  <c r="Q517"/>
  <c r="Q516" s="1"/>
  <c r="L517"/>
  <c r="L516" s="1"/>
  <c r="L515" s="1"/>
  <c r="K517"/>
  <c r="W516"/>
  <c r="V516"/>
  <c r="U516"/>
  <c r="T516"/>
  <c r="S516"/>
  <c r="P516"/>
  <c r="P515" s="1"/>
  <c r="O516"/>
  <c r="N516"/>
  <c r="M516"/>
  <c r="K516"/>
  <c r="K515" s="1"/>
  <c r="J516"/>
  <c r="I516"/>
  <c r="H516"/>
  <c r="G516"/>
  <c r="G515" s="1"/>
  <c r="V515"/>
  <c r="X514"/>
  <c r="X513" s="1"/>
  <c r="W514"/>
  <c r="R514"/>
  <c r="R513" s="1"/>
  <c r="Q514"/>
  <c r="Q513" s="1"/>
  <c r="L514"/>
  <c r="L513" s="1"/>
  <c r="K514"/>
  <c r="K513" s="1"/>
  <c r="W513"/>
  <c r="V513"/>
  <c r="U513"/>
  <c r="T513"/>
  <c r="S513"/>
  <c r="P513"/>
  <c r="O513"/>
  <c r="N513"/>
  <c r="M513"/>
  <c r="J513"/>
  <c r="I513"/>
  <c r="H513"/>
  <c r="G513"/>
  <c r="X512"/>
  <c r="X511" s="1"/>
  <c r="W512"/>
  <c r="W511" s="1"/>
  <c r="R512"/>
  <c r="R511" s="1"/>
  <c r="Q512"/>
  <c r="Q511" s="1"/>
  <c r="L512"/>
  <c r="L511" s="1"/>
  <c r="K512"/>
  <c r="K511" s="1"/>
  <c r="V511"/>
  <c r="U511"/>
  <c r="T511"/>
  <c r="S511"/>
  <c r="P511"/>
  <c r="O511"/>
  <c r="N511"/>
  <c r="M511"/>
  <c r="J511"/>
  <c r="I511"/>
  <c r="H511"/>
  <c r="G511"/>
  <c r="X510"/>
  <c r="X509" s="1"/>
  <c r="W510"/>
  <c r="R510"/>
  <c r="R509" s="1"/>
  <c r="Q510"/>
  <c r="Q509" s="1"/>
  <c r="L510"/>
  <c r="K510"/>
  <c r="K509" s="1"/>
  <c r="W509"/>
  <c r="V509"/>
  <c r="U509"/>
  <c r="T509"/>
  <c r="S509"/>
  <c r="P509"/>
  <c r="O509"/>
  <c r="N509"/>
  <c r="M509"/>
  <c r="L509"/>
  <c r="J509"/>
  <c r="I509"/>
  <c r="H509"/>
  <c r="G509"/>
  <c r="X508"/>
  <c r="X507" s="1"/>
  <c r="W508"/>
  <c r="W507" s="1"/>
  <c r="R508"/>
  <c r="Q508"/>
  <c r="Q507" s="1"/>
  <c r="L508"/>
  <c r="L507" s="1"/>
  <c r="K508"/>
  <c r="V507"/>
  <c r="U507"/>
  <c r="T507"/>
  <c r="T506" s="1"/>
  <c r="S507"/>
  <c r="R507"/>
  <c r="P507"/>
  <c r="O507"/>
  <c r="N507"/>
  <c r="M507"/>
  <c r="K507"/>
  <c r="J507"/>
  <c r="I507"/>
  <c r="H507"/>
  <c r="G507"/>
  <c r="X505"/>
  <c r="X504" s="1"/>
  <c r="W505"/>
  <c r="W504" s="1"/>
  <c r="R505"/>
  <c r="R504" s="1"/>
  <c r="Q505"/>
  <c r="Q504" s="1"/>
  <c r="L505"/>
  <c r="L504" s="1"/>
  <c r="K505"/>
  <c r="V504"/>
  <c r="U504"/>
  <c r="T504"/>
  <c r="S504"/>
  <c r="P504"/>
  <c r="O504"/>
  <c r="N504"/>
  <c r="M504"/>
  <c r="K504"/>
  <c r="J504"/>
  <c r="I504"/>
  <c r="H504"/>
  <c r="G504"/>
  <c r="X503"/>
  <c r="X502" s="1"/>
  <c r="W503"/>
  <c r="W502" s="1"/>
  <c r="R503"/>
  <c r="R502" s="1"/>
  <c r="Q503"/>
  <c r="Q502" s="1"/>
  <c r="L503"/>
  <c r="L502" s="1"/>
  <c r="K503"/>
  <c r="K502" s="1"/>
  <c r="V502"/>
  <c r="U502"/>
  <c r="T502"/>
  <c r="S502"/>
  <c r="P502"/>
  <c r="O502"/>
  <c r="N502"/>
  <c r="M502"/>
  <c r="J502"/>
  <c r="I502"/>
  <c r="H502"/>
  <c r="G502"/>
  <c r="X501"/>
  <c r="X500" s="1"/>
  <c r="W501"/>
  <c r="W500" s="1"/>
  <c r="R501"/>
  <c r="R500" s="1"/>
  <c r="Q501"/>
  <c r="Q500" s="1"/>
  <c r="L501"/>
  <c r="L500" s="1"/>
  <c r="K501"/>
  <c r="K500" s="1"/>
  <c r="V500"/>
  <c r="U500"/>
  <c r="U497" s="1"/>
  <c r="T500"/>
  <c r="S500"/>
  <c r="P500"/>
  <c r="O500"/>
  <c r="N500"/>
  <c r="M500"/>
  <c r="J500"/>
  <c r="I500"/>
  <c r="H500"/>
  <c r="G500"/>
  <c r="G497" s="1"/>
  <c r="X499"/>
  <c r="X498" s="1"/>
  <c r="W499"/>
  <c r="W498" s="1"/>
  <c r="R499"/>
  <c r="R498" s="1"/>
  <c r="Q499"/>
  <c r="Q498" s="1"/>
  <c r="L499"/>
  <c r="K499"/>
  <c r="V498"/>
  <c r="U498"/>
  <c r="T498"/>
  <c r="S498"/>
  <c r="P498"/>
  <c r="O498"/>
  <c r="N498"/>
  <c r="M498"/>
  <c r="L498"/>
  <c r="K498"/>
  <c r="J498"/>
  <c r="I498"/>
  <c r="I497" s="1"/>
  <c r="H498"/>
  <c r="G498"/>
  <c r="X493"/>
  <c r="X492" s="1"/>
  <c r="X491" s="1"/>
  <c r="X490" s="1"/>
  <c r="W493"/>
  <c r="W492" s="1"/>
  <c r="W491" s="1"/>
  <c r="W490" s="1"/>
  <c r="R493"/>
  <c r="R492" s="1"/>
  <c r="R491" s="1"/>
  <c r="R490" s="1"/>
  <c r="Q493"/>
  <c r="Q492" s="1"/>
  <c r="Q491" s="1"/>
  <c r="Q490" s="1"/>
  <c r="K493"/>
  <c r="K492" s="1"/>
  <c r="K491" s="1"/>
  <c r="K490" s="1"/>
  <c r="J493"/>
  <c r="J492" s="1"/>
  <c r="J491" s="1"/>
  <c r="J490" s="1"/>
  <c r="H493"/>
  <c r="H492" s="1"/>
  <c r="H491" s="1"/>
  <c r="H490" s="1"/>
  <c r="V492"/>
  <c r="V491" s="1"/>
  <c r="V490" s="1"/>
  <c r="U492"/>
  <c r="U491" s="1"/>
  <c r="U490" s="1"/>
  <c r="T492"/>
  <c r="T491" s="1"/>
  <c r="T490" s="1"/>
  <c r="S492"/>
  <c r="S491" s="1"/>
  <c r="S490" s="1"/>
  <c r="P492"/>
  <c r="P491" s="1"/>
  <c r="P490" s="1"/>
  <c r="O492"/>
  <c r="O491" s="1"/>
  <c r="O490" s="1"/>
  <c r="N492"/>
  <c r="N491" s="1"/>
  <c r="N490" s="1"/>
  <c r="M492"/>
  <c r="M491" s="1"/>
  <c r="M490" s="1"/>
  <c r="I492"/>
  <c r="G492"/>
  <c r="G491" s="1"/>
  <c r="G490" s="1"/>
  <c r="I491"/>
  <c r="I490" s="1"/>
  <c r="X489"/>
  <c r="X488" s="1"/>
  <c r="X487" s="1"/>
  <c r="W489"/>
  <c r="W488" s="1"/>
  <c r="W487" s="1"/>
  <c r="R489"/>
  <c r="R488" s="1"/>
  <c r="R487" s="1"/>
  <c r="Q489"/>
  <c r="Q488" s="1"/>
  <c r="Q487" s="1"/>
  <c r="L489"/>
  <c r="L488" s="1"/>
  <c r="L487" s="1"/>
  <c r="K489"/>
  <c r="V488"/>
  <c r="V487" s="1"/>
  <c r="U488"/>
  <c r="T488"/>
  <c r="T487" s="1"/>
  <c r="S488"/>
  <c r="S487" s="1"/>
  <c r="P488"/>
  <c r="O488"/>
  <c r="O487" s="1"/>
  <c r="N488"/>
  <c r="N487" s="1"/>
  <c r="M488"/>
  <c r="M487" s="1"/>
  <c r="K488"/>
  <c r="K487" s="1"/>
  <c r="J488"/>
  <c r="J487" s="1"/>
  <c r="I488"/>
  <c r="I487" s="1"/>
  <c r="H488"/>
  <c r="G488"/>
  <c r="U487"/>
  <c r="P487"/>
  <c r="H487"/>
  <c r="G487"/>
  <c r="X486"/>
  <c r="W486"/>
  <c r="R486"/>
  <c r="Q486"/>
  <c r="L486"/>
  <c r="K486"/>
  <c r="X485"/>
  <c r="W485"/>
  <c r="R485"/>
  <c r="R484" s="1"/>
  <c r="Q485"/>
  <c r="L485"/>
  <c r="L484" s="1"/>
  <c r="K485"/>
  <c r="K484" s="1"/>
  <c r="V484"/>
  <c r="U484"/>
  <c r="T484"/>
  <c r="S484"/>
  <c r="P484"/>
  <c r="O484"/>
  <c r="N484"/>
  <c r="M484"/>
  <c r="J484"/>
  <c r="I484"/>
  <c r="H484"/>
  <c r="G484"/>
  <c r="X483"/>
  <c r="X482" s="1"/>
  <c r="W483"/>
  <c r="W482" s="1"/>
  <c r="R483"/>
  <c r="R482" s="1"/>
  <c r="Q483"/>
  <c r="L483"/>
  <c r="K483"/>
  <c r="K482" s="1"/>
  <c r="V482"/>
  <c r="U482"/>
  <c r="T482"/>
  <c r="S482"/>
  <c r="Q482"/>
  <c r="P482"/>
  <c r="O482"/>
  <c r="N482"/>
  <c r="M482"/>
  <c r="L482"/>
  <c r="J482"/>
  <c r="I482"/>
  <c r="H482"/>
  <c r="G482"/>
  <c r="X481"/>
  <c r="X480" s="1"/>
  <c r="W481"/>
  <c r="W480" s="1"/>
  <c r="R481"/>
  <c r="R480" s="1"/>
  <c r="Q481"/>
  <c r="Q480" s="1"/>
  <c r="L481"/>
  <c r="L480" s="1"/>
  <c r="K481"/>
  <c r="K480" s="1"/>
  <c r="V480"/>
  <c r="U480"/>
  <c r="T480"/>
  <c r="S480"/>
  <c r="P480"/>
  <c r="O480"/>
  <c r="N480"/>
  <c r="M480"/>
  <c r="J480"/>
  <c r="I480"/>
  <c r="H480"/>
  <c r="G480"/>
  <c r="X479"/>
  <c r="X478" s="1"/>
  <c r="S479"/>
  <c r="R479"/>
  <c r="R478" s="1"/>
  <c r="Q479"/>
  <c r="Q478" s="1"/>
  <c r="L479"/>
  <c r="L478" s="1"/>
  <c r="G479"/>
  <c r="K479" s="1"/>
  <c r="K478" s="1"/>
  <c r="V478"/>
  <c r="U478"/>
  <c r="T478"/>
  <c r="P478"/>
  <c r="O478"/>
  <c r="N478"/>
  <c r="M478"/>
  <c r="J478"/>
  <c r="I478"/>
  <c r="H478"/>
  <c r="X477"/>
  <c r="X476" s="1"/>
  <c r="W477"/>
  <c r="W476" s="1"/>
  <c r="R477"/>
  <c r="R476" s="1"/>
  <c r="Q477"/>
  <c r="Q476" s="1"/>
  <c r="L477"/>
  <c r="L476" s="1"/>
  <c r="K477"/>
  <c r="K476"/>
  <c r="J476"/>
  <c r="I476"/>
  <c r="H476"/>
  <c r="G476"/>
  <c r="X475"/>
  <c r="X474" s="1"/>
  <c r="W475"/>
  <c r="W474" s="1"/>
  <c r="R475"/>
  <c r="Q475"/>
  <c r="Q474" s="1"/>
  <c r="L475"/>
  <c r="L474" s="1"/>
  <c r="K475"/>
  <c r="K474" s="1"/>
  <c r="V474"/>
  <c r="U474"/>
  <c r="T474"/>
  <c r="S474"/>
  <c r="R474"/>
  <c r="P474"/>
  <c r="O474"/>
  <c r="N474"/>
  <c r="M474"/>
  <c r="J474"/>
  <c r="I474"/>
  <c r="H474"/>
  <c r="G474"/>
  <c r="X473"/>
  <c r="X472" s="1"/>
  <c r="W473"/>
  <c r="W472" s="1"/>
  <c r="R473"/>
  <c r="Q473"/>
  <c r="L473"/>
  <c r="L472" s="1"/>
  <c r="K473"/>
  <c r="K472" s="1"/>
  <c r="V472"/>
  <c r="U472"/>
  <c r="T472"/>
  <c r="S472"/>
  <c r="R472"/>
  <c r="Q472"/>
  <c r="P472"/>
  <c r="O472"/>
  <c r="N472"/>
  <c r="M472"/>
  <c r="J472"/>
  <c r="I472"/>
  <c r="H472"/>
  <c r="G472"/>
  <c r="X471"/>
  <c r="X470" s="1"/>
  <c r="W471"/>
  <c r="W470" s="1"/>
  <c r="R471"/>
  <c r="R470" s="1"/>
  <c r="Q471"/>
  <c r="Q470" s="1"/>
  <c r="L471"/>
  <c r="L470" s="1"/>
  <c r="K471"/>
  <c r="K470" s="1"/>
  <c r="J470"/>
  <c r="I470"/>
  <c r="H470"/>
  <c r="G470"/>
  <c r="W469"/>
  <c r="T469"/>
  <c r="X469" s="1"/>
  <c r="X468" s="1"/>
  <c r="Q469"/>
  <c r="N469"/>
  <c r="R469" s="1"/>
  <c r="R468" s="1"/>
  <c r="K469"/>
  <c r="K468" s="1"/>
  <c r="H469"/>
  <c r="W468"/>
  <c r="V468"/>
  <c r="U468"/>
  <c r="S468"/>
  <c r="Q468"/>
  <c r="P468"/>
  <c r="O468"/>
  <c r="M468"/>
  <c r="J468"/>
  <c r="I468"/>
  <c r="G468"/>
  <c r="X467"/>
  <c r="X466" s="1"/>
  <c r="W467"/>
  <c r="W466" s="1"/>
  <c r="R467"/>
  <c r="R466" s="1"/>
  <c r="Q467"/>
  <c r="Q466" s="1"/>
  <c r="L467"/>
  <c r="L466" s="1"/>
  <c r="K467"/>
  <c r="V466"/>
  <c r="U466"/>
  <c r="T466"/>
  <c r="S466"/>
  <c r="P466"/>
  <c r="O466"/>
  <c r="N466"/>
  <c r="M466"/>
  <c r="K466"/>
  <c r="J466"/>
  <c r="I466"/>
  <c r="H466"/>
  <c r="G466"/>
  <c r="X462"/>
  <c r="W462"/>
  <c r="W461" s="1"/>
  <c r="W460" s="1"/>
  <c r="W459" s="1"/>
  <c r="W458" s="1"/>
  <c r="R462"/>
  <c r="R461" s="1"/>
  <c r="R460" s="1"/>
  <c r="R459" s="1"/>
  <c r="R458" s="1"/>
  <c r="Q462"/>
  <c r="Q461" s="1"/>
  <c r="Q460" s="1"/>
  <c r="Q459" s="1"/>
  <c r="Q458" s="1"/>
  <c r="L462"/>
  <c r="K462"/>
  <c r="K461" s="1"/>
  <c r="K460" s="1"/>
  <c r="K459" s="1"/>
  <c r="K458" s="1"/>
  <c r="X461"/>
  <c r="X460" s="1"/>
  <c r="X459" s="1"/>
  <c r="X458" s="1"/>
  <c r="V461"/>
  <c r="V460" s="1"/>
  <c r="V459" s="1"/>
  <c r="V458" s="1"/>
  <c r="U461"/>
  <c r="U460" s="1"/>
  <c r="U459" s="1"/>
  <c r="U458" s="1"/>
  <c r="T461"/>
  <c r="S461"/>
  <c r="S460" s="1"/>
  <c r="S459" s="1"/>
  <c r="S458" s="1"/>
  <c r="P461"/>
  <c r="O461"/>
  <c r="O460" s="1"/>
  <c r="O459" s="1"/>
  <c r="O458" s="1"/>
  <c r="N461"/>
  <c r="N460" s="1"/>
  <c r="N459" s="1"/>
  <c r="N458" s="1"/>
  <c r="M461"/>
  <c r="M460" s="1"/>
  <c r="L461"/>
  <c r="L460" s="1"/>
  <c r="L459" s="1"/>
  <c r="J461"/>
  <c r="J460" s="1"/>
  <c r="J459" s="1"/>
  <c r="J458" s="1"/>
  <c r="I461"/>
  <c r="I460" s="1"/>
  <c r="I459" s="1"/>
  <c r="I458" s="1"/>
  <c r="H461"/>
  <c r="H460" s="1"/>
  <c r="H459" s="1"/>
  <c r="H458" s="1"/>
  <c r="G461"/>
  <c r="G460" s="1"/>
  <c r="G459" s="1"/>
  <c r="G458" s="1"/>
  <c r="T460"/>
  <c r="T459" s="1"/>
  <c r="T458" s="1"/>
  <c r="P460"/>
  <c r="P459" s="1"/>
  <c r="P458" s="1"/>
  <c r="M459"/>
  <c r="M458" s="1"/>
  <c r="L458"/>
  <c r="X456"/>
  <c r="X455" s="1"/>
  <c r="X454" s="1"/>
  <c r="X453" s="1"/>
  <c r="W456"/>
  <c r="W455" s="1"/>
  <c r="W454" s="1"/>
  <c r="W453" s="1"/>
  <c r="R456"/>
  <c r="R455" s="1"/>
  <c r="R454" s="1"/>
  <c r="R453" s="1"/>
  <c r="Q456"/>
  <c r="Q455" s="1"/>
  <c r="Q454" s="1"/>
  <c r="Q453" s="1"/>
  <c r="K456"/>
  <c r="K455" s="1"/>
  <c r="K454" s="1"/>
  <c r="K453" s="1"/>
  <c r="J456"/>
  <c r="J455" s="1"/>
  <c r="J454" s="1"/>
  <c r="J453" s="1"/>
  <c r="H456"/>
  <c r="H455" s="1"/>
  <c r="H454" s="1"/>
  <c r="H453" s="1"/>
  <c r="V455"/>
  <c r="V454" s="1"/>
  <c r="V453" s="1"/>
  <c r="U455"/>
  <c r="U454" s="1"/>
  <c r="U453" s="1"/>
  <c r="T455"/>
  <c r="T454" s="1"/>
  <c r="T453" s="1"/>
  <c r="S455"/>
  <c r="S454" s="1"/>
  <c r="S453" s="1"/>
  <c r="P455"/>
  <c r="P454" s="1"/>
  <c r="P453" s="1"/>
  <c r="O455"/>
  <c r="O454" s="1"/>
  <c r="O453" s="1"/>
  <c r="N455"/>
  <c r="N454" s="1"/>
  <c r="N453" s="1"/>
  <c r="M455"/>
  <c r="M454" s="1"/>
  <c r="M453" s="1"/>
  <c r="I455"/>
  <c r="I454" s="1"/>
  <c r="I453" s="1"/>
  <c r="G455"/>
  <c r="G454" s="1"/>
  <c r="G453" s="1"/>
  <c r="X452"/>
  <c r="X451" s="1"/>
  <c r="X450" s="1"/>
  <c r="X449" s="1"/>
  <c r="W452"/>
  <c r="W451" s="1"/>
  <c r="W450" s="1"/>
  <c r="W449" s="1"/>
  <c r="R452"/>
  <c r="R451" s="1"/>
  <c r="R450" s="1"/>
  <c r="R449" s="1"/>
  <c r="Q452"/>
  <c r="Q451" s="1"/>
  <c r="Q450" s="1"/>
  <c r="Q449" s="1"/>
  <c r="L452"/>
  <c r="L451" s="1"/>
  <c r="L450" s="1"/>
  <c r="L449" s="1"/>
  <c r="K452"/>
  <c r="K451" s="1"/>
  <c r="K450" s="1"/>
  <c r="K449" s="1"/>
  <c r="V451"/>
  <c r="U451"/>
  <c r="U450" s="1"/>
  <c r="U449" s="1"/>
  <c r="T451"/>
  <c r="T450" s="1"/>
  <c r="T449" s="1"/>
  <c r="S451"/>
  <c r="S450" s="1"/>
  <c r="S449" s="1"/>
  <c r="P451"/>
  <c r="P450" s="1"/>
  <c r="P449" s="1"/>
  <c r="O451"/>
  <c r="O450" s="1"/>
  <c r="O449" s="1"/>
  <c r="N451"/>
  <c r="N450" s="1"/>
  <c r="N449" s="1"/>
  <c r="M451"/>
  <c r="M450" s="1"/>
  <c r="M449" s="1"/>
  <c r="J451"/>
  <c r="J450" s="1"/>
  <c r="J449" s="1"/>
  <c r="I451"/>
  <c r="H451"/>
  <c r="H450" s="1"/>
  <c r="G451"/>
  <c r="G450" s="1"/>
  <c r="G449" s="1"/>
  <c r="V450"/>
  <c r="V449" s="1"/>
  <c r="I450"/>
  <c r="I449" s="1"/>
  <c r="H449"/>
  <c r="X448"/>
  <c r="X447" s="1"/>
  <c r="W448"/>
  <c r="W447" s="1"/>
  <c r="R448"/>
  <c r="M448"/>
  <c r="Q448" s="1"/>
  <c r="Q447" s="1"/>
  <c r="L448"/>
  <c r="G448"/>
  <c r="V447"/>
  <c r="U447"/>
  <c r="T447"/>
  <c r="S447"/>
  <c r="R447"/>
  <c r="P447"/>
  <c r="O447"/>
  <c r="N447"/>
  <c r="L447"/>
  <c r="J447"/>
  <c r="I447"/>
  <c r="H447"/>
  <c r="X446"/>
  <c r="X445" s="1"/>
  <c r="S446"/>
  <c r="R446"/>
  <c r="R445" s="1"/>
  <c r="M446"/>
  <c r="M445" s="1"/>
  <c r="L446"/>
  <c r="L445" s="1"/>
  <c r="G446"/>
  <c r="K446" s="1"/>
  <c r="K445" s="1"/>
  <c r="V445"/>
  <c r="U445"/>
  <c r="T445"/>
  <c r="P445"/>
  <c r="O445"/>
  <c r="N445"/>
  <c r="J445"/>
  <c r="I445"/>
  <c r="H445"/>
  <c r="G445"/>
  <c r="X444"/>
  <c r="X443" s="1"/>
  <c r="W444"/>
  <c r="W443" s="1"/>
  <c r="R444"/>
  <c r="R443" s="1"/>
  <c r="Q444"/>
  <c r="L444"/>
  <c r="L443" s="1"/>
  <c r="K444"/>
  <c r="K443" s="1"/>
  <c r="V443"/>
  <c r="U443"/>
  <c r="T443"/>
  <c r="S443"/>
  <c r="Q443"/>
  <c r="P443"/>
  <c r="O443"/>
  <c r="N443"/>
  <c r="M443"/>
  <c r="J443"/>
  <c r="I443"/>
  <c r="H443"/>
  <c r="G443"/>
  <c r="X442"/>
  <c r="X441" s="1"/>
  <c r="S442"/>
  <c r="W442" s="1"/>
  <c r="W441" s="1"/>
  <c r="R442"/>
  <c r="R441" s="1"/>
  <c r="Q442"/>
  <c r="Q441" s="1"/>
  <c r="M442"/>
  <c r="M441" s="1"/>
  <c r="L442"/>
  <c r="L441" s="1"/>
  <c r="G442"/>
  <c r="V441"/>
  <c r="U441"/>
  <c r="T441"/>
  <c r="S441"/>
  <c r="P441"/>
  <c r="O441"/>
  <c r="N441"/>
  <c r="J441"/>
  <c r="I441"/>
  <c r="H441"/>
  <c r="W440"/>
  <c r="W439" s="1"/>
  <c r="T440"/>
  <c r="T439" s="1"/>
  <c r="Q440"/>
  <c r="N440"/>
  <c r="R440" s="1"/>
  <c r="R439" s="1"/>
  <c r="K440"/>
  <c r="K439" s="1"/>
  <c r="H440"/>
  <c r="L440" s="1"/>
  <c r="L439" s="1"/>
  <c r="V439"/>
  <c r="U439"/>
  <c r="S439"/>
  <c r="Q439"/>
  <c r="P439"/>
  <c r="O439"/>
  <c r="N439"/>
  <c r="M439"/>
  <c r="J439"/>
  <c r="I439"/>
  <c r="H439"/>
  <c r="G439"/>
  <c r="W438"/>
  <c r="W437" s="1"/>
  <c r="T438"/>
  <c r="Q438"/>
  <c r="Q437" s="1"/>
  <c r="N438"/>
  <c r="R438" s="1"/>
  <c r="R437" s="1"/>
  <c r="K438"/>
  <c r="K437" s="1"/>
  <c r="H438"/>
  <c r="L438" s="1"/>
  <c r="V437"/>
  <c r="U437"/>
  <c r="S437"/>
  <c r="P437"/>
  <c r="O437"/>
  <c r="M437"/>
  <c r="L437"/>
  <c r="J437"/>
  <c r="I437"/>
  <c r="H437"/>
  <c r="G437"/>
  <c r="W436"/>
  <c r="W435" s="1"/>
  <c r="T436"/>
  <c r="X436" s="1"/>
  <c r="X435" s="1"/>
  <c r="Q436"/>
  <c r="Q435" s="1"/>
  <c r="N436"/>
  <c r="K436"/>
  <c r="H436"/>
  <c r="V435"/>
  <c r="U435"/>
  <c r="T435"/>
  <c r="S435"/>
  <c r="P435"/>
  <c r="O435"/>
  <c r="M435"/>
  <c r="K435"/>
  <c r="J435"/>
  <c r="I435"/>
  <c r="G435"/>
  <c r="W434"/>
  <c r="W433" s="1"/>
  <c r="T434"/>
  <c r="X434" s="1"/>
  <c r="X433" s="1"/>
  <c r="R434"/>
  <c r="R433" s="1"/>
  <c r="Q434"/>
  <c r="Q433" s="1"/>
  <c r="N434"/>
  <c r="K434"/>
  <c r="K433" s="1"/>
  <c r="H434"/>
  <c r="V433"/>
  <c r="U433"/>
  <c r="S433"/>
  <c r="P433"/>
  <c r="O433"/>
  <c r="N433"/>
  <c r="M433"/>
  <c r="J433"/>
  <c r="I433"/>
  <c r="G433"/>
  <c r="W430"/>
  <c r="W429" s="1"/>
  <c r="T430"/>
  <c r="T429" s="1"/>
  <c r="Q430"/>
  <c r="Q429" s="1"/>
  <c r="N430"/>
  <c r="R430" s="1"/>
  <c r="R429" s="1"/>
  <c r="K430"/>
  <c r="K429" s="1"/>
  <c r="J430"/>
  <c r="H430"/>
  <c r="V429"/>
  <c r="U429"/>
  <c r="S429"/>
  <c r="P429"/>
  <c r="O429"/>
  <c r="M429"/>
  <c r="J429"/>
  <c r="I429"/>
  <c r="G429"/>
  <c r="W428"/>
  <c r="W427" s="1"/>
  <c r="T428"/>
  <c r="X428" s="1"/>
  <c r="X427" s="1"/>
  <c r="Q428"/>
  <c r="Q427" s="1"/>
  <c r="N428"/>
  <c r="R428" s="1"/>
  <c r="R427" s="1"/>
  <c r="K428"/>
  <c r="J428"/>
  <c r="H428"/>
  <c r="H427" s="1"/>
  <c r="V427"/>
  <c r="U427"/>
  <c r="S427"/>
  <c r="P427"/>
  <c r="O427"/>
  <c r="M427"/>
  <c r="K427"/>
  <c r="J427"/>
  <c r="I427"/>
  <c r="G427"/>
  <c r="W426"/>
  <c r="T426"/>
  <c r="X426" s="1"/>
  <c r="X425" s="1"/>
  <c r="Q426"/>
  <c r="Q425" s="1"/>
  <c r="N426"/>
  <c r="R426" s="1"/>
  <c r="R425" s="1"/>
  <c r="K426"/>
  <c r="K425" s="1"/>
  <c r="J426"/>
  <c r="J425" s="1"/>
  <c r="H426"/>
  <c r="H425" s="1"/>
  <c r="W425"/>
  <c r="V425"/>
  <c r="U425"/>
  <c r="S425"/>
  <c r="P425"/>
  <c r="O425"/>
  <c r="M425"/>
  <c r="I425"/>
  <c r="G425"/>
  <c r="W424"/>
  <c r="W423" s="1"/>
  <c r="T424"/>
  <c r="X424" s="1"/>
  <c r="X423" s="1"/>
  <c r="Q424"/>
  <c r="Q423" s="1"/>
  <c r="N424"/>
  <c r="R424" s="1"/>
  <c r="R423" s="1"/>
  <c r="K424"/>
  <c r="K423" s="1"/>
  <c r="J424"/>
  <c r="H424"/>
  <c r="V423"/>
  <c r="U423"/>
  <c r="T423"/>
  <c r="S423"/>
  <c r="P423"/>
  <c r="O423"/>
  <c r="M423"/>
  <c r="I423"/>
  <c r="H423"/>
  <c r="G423"/>
  <c r="W422"/>
  <c r="W421" s="1"/>
  <c r="T422"/>
  <c r="X422" s="1"/>
  <c r="X421" s="1"/>
  <c r="Q422"/>
  <c r="Q421" s="1"/>
  <c r="N422"/>
  <c r="K422"/>
  <c r="K421" s="1"/>
  <c r="H422"/>
  <c r="V421"/>
  <c r="U421"/>
  <c r="S421"/>
  <c r="P421"/>
  <c r="O421"/>
  <c r="M421"/>
  <c r="J421"/>
  <c r="I421"/>
  <c r="G421"/>
  <c r="X419"/>
  <c r="X418" s="1"/>
  <c r="X417" s="1"/>
  <c r="W419"/>
  <c r="W418" s="1"/>
  <c r="W417" s="1"/>
  <c r="R419"/>
  <c r="R418" s="1"/>
  <c r="R417" s="1"/>
  <c r="Q419"/>
  <c r="Q418" s="1"/>
  <c r="Q417" s="1"/>
  <c r="L419"/>
  <c r="L418" s="1"/>
  <c r="L417" s="1"/>
  <c r="K419"/>
  <c r="K418" s="1"/>
  <c r="K417" s="1"/>
  <c r="V418"/>
  <c r="V417" s="1"/>
  <c r="U418"/>
  <c r="U417" s="1"/>
  <c r="T418"/>
  <c r="T417" s="1"/>
  <c r="S418"/>
  <c r="P418"/>
  <c r="P417" s="1"/>
  <c r="O418"/>
  <c r="O417" s="1"/>
  <c r="N418"/>
  <c r="N417" s="1"/>
  <c r="M418"/>
  <c r="M417" s="1"/>
  <c r="J418"/>
  <c r="I418"/>
  <c r="I417" s="1"/>
  <c r="H418"/>
  <c r="H417" s="1"/>
  <c r="G418"/>
  <c r="G417" s="1"/>
  <c r="S417"/>
  <c r="J417"/>
  <c r="X416"/>
  <c r="X415" s="1"/>
  <c r="X414" s="1"/>
  <c r="W416"/>
  <c r="W415" s="1"/>
  <c r="W414" s="1"/>
  <c r="R416"/>
  <c r="R415" s="1"/>
  <c r="Q416"/>
  <c r="Q415" s="1"/>
  <c r="Q414" s="1"/>
  <c r="L416"/>
  <c r="L415" s="1"/>
  <c r="L414" s="1"/>
  <c r="K416"/>
  <c r="K415" s="1"/>
  <c r="K414" s="1"/>
  <c r="V415"/>
  <c r="V414" s="1"/>
  <c r="U415"/>
  <c r="U414" s="1"/>
  <c r="T415"/>
  <c r="T414" s="1"/>
  <c r="S415"/>
  <c r="S414" s="1"/>
  <c r="P415"/>
  <c r="P414" s="1"/>
  <c r="O415"/>
  <c r="O414" s="1"/>
  <c r="N415"/>
  <c r="N414" s="1"/>
  <c r="M415"/>
  <c r="M414" s="1"/>
  <c r="J415"/>
  <c r="J414" s="1"/>
  <c r="I415"/>
  <c r="I414" s="1"/>
  <c r="H415"/>
  <c r="H414" s="1"/>
  <c r="G415"/>
  <c r="G414" s="1"/>
  <c r="R414"/>
  <c r="R413"/>
  <c r="R412" s="1"/>
  <c r="Q413"/>
  <c r="Q412" s="1"/>
  <c r="L413"/>
  <c r="L412" s="1"/>
  <c r="K413"/>
  <c r="K412" s="1"/>
  <c r="X412"/>
  <c r="W412"/>
  <c r="V412"/>
  <c r="U412"/>
  <c r="T412"/>
  <c r="S412"/>
  <c r="P412"/>
  <c r="O412"/>
  <c r="N412"/>
  <c r="M412"/>
  <c r="J412"/>
  <c r="I412"/>
  <c r="H412"/>
  <c r="G412"/>
  <c r="X411"/>
  <c r="W411"/>
  <c r="R411"/>
  <c r="R410" s="1"/>
  <c r="Q411"/>
  <c r="Q410" s="1"/>
  <c r="L411"/>
  <c r="L410" s="1"/>
  <c r="K411"/>
  <c r="K410" s="1"/>
  <c r="T410"/>
  <c r="S410"/>
  <c r="P410"/>
  <c r="O410"/>
  <c r="N410"/>
  <c r="M410"/>
  <c r="J410"/>
  <c r="I410"/>
  <c r="H410"/>
  <c r="G410"/>
  <c r="X409"/>
  <c r="X408" s="1"/>
  <c r="W409"/>
  <c r="W408" s="1"/>
  <c r="R409"/>
  <c r="R408" s="1"/>
  <c r="Q409"/>
  <c r="Q408" s="1"/>
  <c r="L409"/>
  <c r="L408" s="1"/>
  <c r="K409"/>
  <c r="K408" s="1"/>
  <c r="V408"/>
  <c r="U408"/>
  <c r="T408"/>
  <c r="S408"/>
  <c r="P408"/>
  <c r="O408"/>
  <c r="N408"/>
  <c r="M408"/>
  <c r="J408"/>
  <c r="I408"/>
  <c r="H408"/>
  <c r="G408"/>
  <c r="R407"/>
  <c r="R406" s="1"/>
  <c r="Q407"/>
  <c r="Q406" s="1"/>
  <c r="L407"/>
  <c r="K407"/>
  <c r="K406" s="1"/>
  <c r="X406"/>
  <c r="W406"/>
  <c r="V406"/>
  <c r="U406"/>
  <c r="T406"/>
  <c r="S406"/>
  <c r="P406"/>
  <c r="O406"/>
  <c r="N406"/>
  <c r="M406"/>
  <c r="L406"/>
  <c r="J406"/>
  <c r="I406"/>
  <c r="H406"/>
  <c r="G406"/>
  <c r="R405"/>
  <c r="R404" s="1"/>
  <c r="Q405"/>
  <c r="Q404" s="1"/>
  <c r="K405"/>
  <c r="J405"/>
  <c r="J404" s="1"/>
  <c r="H405"/>
  <c r="L405" s="1"/>
  <c r="L404" s="1"/>
  <c r="X404"/>
  <c r="W404"/>
  <c r="V404"/>
  <c r="U404"/>
  <c r="T404"/>
  <c r="S404"/>
  <c r="P404"/>
  <c r="O404"/>
  <c r="N404"/>
  <c r="M404"/>
  <c r="K404"/>
  <c r="I404"/>
  <c r="G404"/>
  <c r="X403"/>
  <c r="W403"/>
  <c r="R403"/>
  <c r="Q403"/>
  <c r="Q402" s="1"/>
  <c r="K403"/>
  <c r="K402" s="1"/>
  <c r="H403"/>
  <c r="T402"/>
  <c r="S402"/>
  <c r="R402"/>
  <c r="P402"/>
  <c r="O402"/>
  <c r="N402"/>
  <c r="M402"/>
  <c r="J402"/>
  <c r="I402"/>
  <c r="G402"/>
  <c r="X400"/>
  <c r="X399" s="1"/>
  <c r="X398" s="1"/>
  <c r="W400"/>
  <c r="W399" s="1"/>
  <c r="W398" s="1"/>
  <c r="R400"/>
  <c r="Q400"/>
  <c r="Q399" s="1"/>
  <c r="L400"/>
  <c r="K400"/>
  <c r="K399" s="1"/>
  <c r="K398" s="1"/>
  <c r="V399"/>
  <c r="V398" s="1"/>
  <c r="U399"/>
  <c r="U398" s="1"/>
  <c r="T399"/>
  <c r="T398" s="1"/>
  <c r="S399"/>
  <c r="S398" s="1"/>
  <c r="R399"/>
  <c r="R398" s="1"/>
  <c r="P399"/>
  <c r="P398" s="1"/>
  <c r="O399"/>
  <c r="O398" s="1"/>
  <c r="N399"/>
  <c r="M399"/>
  <c r="L399"/>
  <c r="L398" s="1"/>
  <c r="J399"/>
  <c r="J398" s="1"/>
  <c r="I399"/>
  <c r="I398" s="1"/>
  <c r="H399"/>
  <c r="H398" s="1"/>
  <c r="G399"/>
  <c r="G398" s="1"/>
  <c r="Q398"/>
  <c r="N398"/>
  <c r="M398"/>
  <c r="X397"/>
  <c r="X396" s="1"/>
  <c r="W397"/>
  <c r="W396" s="1"/>
  <c r="R397"/>
  <c r="R396" s="1"/>
  <c r="Q397"/>
  <c r="Q396" s="1"/>
  <c r="L397"/>
  <c r="L396" s="1"/>
  <c r="K397"/>
  <c r="K396" s="1"/>
  <c r="V396"/>
  <c r="U396"/>
  <c r="T396"/>
  <c r="S396"/>
  <c r="P396"/>
  <c r="O396"/>
  <c r="N396"/>
  <c r="M396"/>
  <c r="J396"/>
  <c r="I396"/>
  <c r="H396"/>
  <c r="G396"/>
  <c r="X395"/>
  <c r="X394" s="1"/>
  <c r="W395"/>
  <c r="W394" s="1"/>
  <c r="R395"/>
  <c r="R394" s="1"/>
  <c r="Q395"/>
  <c r="L395"/>
  <c r="L394" s="1"/>
  <c r="K395"/>
  <c r="K394" s="1"/>
  <c r="V394"/>
  <c r="U394"/>
  <c r="T394"/>
  <c r="S394"/>
  <c r="Q394"/>
  <c r="P394"/>
  <c r="O394"/>
  <c r="N394"/>
  <c r="M394"/>
  <c r="J394"/>
  <c r="I394"/>
  <c r="H394"/>
  <c r="G394"/>
  <c r="X393"/>
  <c r="X392" s="1"/>
  <c r="W393"/>
  <c r="W392" s="1"/>
  <c r="R393"/>
  <c r="R392" s="1"/>
  <c r="Q393"/>
  <c r="Q392" s="1"/>
  <c r="L393"/>
  <c r="L392" s="1"/>
  <c r="K393"/>
  <c r="K392" s="1"/>
  <c r="V392"/>
  <c r="U392"/>
  <c r="T392"/>
  <c r="S392"/>
  <c r="P392"/>
  <c r="O392"/>
  <c r="N392"/>
  <c r="M392"/>
  <c r="J392"/>
  <c r="I392"/>
  <c r="H392"/>
  <c r="G392"/>
  <c r="X391"/>
  <c r="X390" s="1"/>
  <c r="S391"/>
  <c r="R391"/>
  <c r="R390" s="1"/>
  <c r="Q391"/>
  <c r="Q390" s="1"/>
  <c r="L391"/>
  <c r="G391"/>
  <c r="K391" s="1"/>
  <c r="K390" s="1"/>
  <c r="V390"/>
  <c r="U390"/>
  <c r="T390"/>
  <c r="P390"/>
  <c r="O390"/>
  <c r="N390"/>
  <c r="M390"/>
  <c r="L390"/>
  <c r="J390"/>
  <c r="I390"/>
  <c r="H390"/>
  <c r="G390"/>
  <c r="X389"/>
  <c r="X388" s="1"/>
  <c r="W389"/>
  <c r="W388" s="1"/>
  <c r="R389"/>
  <c r="R388" s="1"/>
  <c r="Q389"/>
  <c r="Q388" s="1"/>
  <c r="L389"/>
  <c r="L388" s="1"/>
  <c r="K389"/>
  <c r="V388"/>
  <c r="U388"/>
  <c r="T388"/>
  <c r="S388"/>
  <c r="P388"/>
  <c r="O388"/>
  <c r="N388"/>
  <c r="M388"/>
  <c r="K388"/>
  <c r="J388"/>
  <c r="I388"/>
  <c r="H388"/>
  <c r="G388"/>
  <c r="X387"/>
  <c r="X386" s="1"/>
  <c r="W387"/>
  <c r="W386" s="1"/>
  <c r="R387"/>
  <c r="R386" s="1"/>
  <c r="Q387"/>
  <c r="Q386" s="1"/>
  <c r="K387"/>
  <c r="H387"/>
  <c r="V386"/>
  <c r="U386"/>
  <c r="T386"/>
  <c r="S386"/>
  <c r="P386"/>
  <c r="O386"/>
  <c r="N386"/>
  <c r="M386"/>
  <c r="K386"/>
  <c r="J386"/>
  <c r="I386"/>
  <c r="G386"/>
  <c r="W385"/>
  <c r="W384" s="1"/>
  <c r="T385"/>
  <c r="Q385"/>
  <c r="Q384" s="1"/>
  <c r="N385"/>
  <c r="R385" s="1"/>
  <c r="R384" s="1"/>
  <c r="K385"/>
  <c r="K384" s="1"/>
  <c r="H385"/>
  <c r="L385" s="1"/>
  <c r="L384" s="1"/>
  <c r="V384"/>
  <c r="U384"/>
  <c r="S384"/>
  <c r="P384"/>
  <c r="O384"/>
  <c r="N384"/>
  <c r="M384"/>
  <c r="J384"/>
  <c r="I384"/>
  <c r="G384"/>
  <c r="W383"/>
  <c r="W382" s="1"/>
  <c r="T383"/>
  <c r="Q383"/>
  <c r="Q382" s="1"/>
  <c r="N383"/>
  <c r="R383" s="1"/>
  <c r="R382" s="1"/>
  <c r="K383"/>
  <c r="K382" s="1"/>
  <c r="H383"/>
  <c r="H382" s="1"/>
  <c r="V382"/>
  <c r="U382"/>
  <c r="S382"/>
  <c r="P382"/>
  <c r="O382"/>
  <c r="N382"/>
  <c r="M382"/>
  <c r="J382"/>
  <c r="I382"/>
  <c r="G382"/>
  <c r="X381"/>
  <c r="X380" s="1"/>
  <c r="W381"/>
  <c r="W380" s="1"/>
  <c r="Q381"/>
  <c r="Q380" s="1"/>
  <c r="N381"/>
  <c r="K381"/>
  <c r="K380" s="1"/>
  <c r="H381"/>
  <c r="L381" s="1"/>
  <c r="L380" s="1"/>
  <c r="V380"/>
  <c r="U380"/>
  <c r="T380"/>
  <c r="S380"/>
  <c r="P380"/>
  <c r="O380"/>
  <c r="M380"/>
  <c r="J380"/>
  <c r="I380"/>
  <c r="G380"/>
  <c r="X379"/>
  <c r="X378" s="1"/>
  <c r="W379"/>
  <c r="W378" s="1"/>
  <c r="R379"/>
  <c r="R378" s="1"/>
  <c r="Q379"/>
  <c r="Q378" s="1"/>
  <c r="L379"/>
  <c r="L378" s="1"/>
  <c r="K379"/>
  <c r="V378"/>
  <c r="U378"/>
  <c r="T378"/>
  <c r="S378"/>
  <c r="P378"/>
  <c r="O378"/>
  <c r="N378"/>
  <c r="M378"/>
  <c r="K378"/>
  <c r="J378"/>
  <c r="I378"/>
  <c r="H378"/>
  <c r="G378"/>
  <c r="X373"/>
  <c r="X372" s="1"/>
  <c r="X371" s="1"/>
  <c r="X370" s="1"/>
  <c r="W373"/>
  <c r="W372" s="1"/>
  <c r="W371" s="1"/>
  <c r="W370" s="1"/>
  <c r="R373"/>
  <c r="R372" s="1"/>
  <c r="R371" s="1"/>
  <c r="R370" s="1"/>
  <c r="Q373"/>
  <c r="Q372" s="1"/>
  <c r="Q371" s="1"/>
  <c r="Q370" s="1"/>
  <c r="K373"/>
  <c r="K372" s="1"/>
  <c r="K371" s="1"/>
  <c r="K370" s="1"/>
  <c r="J373"/>
  <c r="J372" s="1"/>
  <c r="J371" s="1"/>
  <c r="J370" s="1"/>
  <c r="H373"/>
  <c r="V372"/>
  <c r="V371" s="1"/>
  <c r="V370" s="1"/>
  <c r="U372"/>
  <c r="U371" s="1"/>
  <c r="U370" s="1"/>
  <c r="T372"/>
  <c r="T371" s="1"/>
  <c r="T370" s="1"/>
  <c r="S372"/>
  <c r="S371" s="1"/>
  <c r="S370" s="1"/>
  <c r="P372"/>
  <c r="P371" s="1"/>
  <c r="P370" s="1"/>
  <c r="O372"/>
  <c r="O371" s="1"/>
  <c r="O370" s="1"/>
  <c r="N372"/>
  <c r="N371" s="1"/>
  <c r="N370" s="1"/>
  <c r="M372"/>
  <c r="I372"/>
  <c r="I371" s="1"/>
  <c r="I370" s="1"/>
  <c r="G372"/>
  <c r="G371" s="1"/>
  <c r="G370" s="1"/>
  <c r="M371"/>
  <c r="M370" s="1"/>
  <c r="X369"/>
  <c r="X368" s="1"/>
  <c r="W369"/>
  <c r="W368" s="1"/>
  <c r="R369"/>
  <c r="Q369"/>
  <c r="Q368" s="1"/>
  <c r="Q367" s="1"/>
  <c r="L369"/>
  <c r="L368" s="1"/>
  <c r="L367" s="1"/>
  <c r="K369"/>
  <c r="V368"/>
  <c r="V367" s="1"/>
  <c r="U368"/>
  <c r="U367" s="1"/>
  <c r="T368"/>
  <c r="T367" s="1"/>
  <c r="S368"/>
  <c r="S367" s="1"/>
  <c r="R368"/>
  <c r="R367" s="1"/>
  <c r="P368"/>
  <c r="P367" s="1"/>
  <c r="O368"/>
  <c r="O367" s="1"/>
  <c r="N368"/>
  <c r="M368"/>
  <c r="K368"/>
  <c r="J368"/>
  <c r="I368"/>
  <c r="I367" s="1"/>
  <c r="H368"/>
  <c r="H367" s="1"/>
  <c r="G368"/>
  <c r="G367" s="1"/>
  <c r="X367"/>
  <c r="W367"/>
  <c r="N367"/>
  <c r="M367"/>
  <c r="K367"/>
  <c r="J367"/>
  <c r="X366"/>
  <c r="X365" s="1"/>
  <c r="W366"/>
  <c r="W365" s="1"/>
  <c r="R366"/>
  <c r="R365" s="1"/>
  <c r="Q366"/>
  <c r="Q365" s="1"/>
  <c r="L366"/>
  <c r="L365" s="1"/>
  <c r="K366"/>
  <c r="K365" s="1"/>
  <c r="V365"/>
  <c r="U365"/>
  <c r="T365"/>
  <c r="S365"/>
  <c r="P365"/>
  <c r="O365"/>
  <c r="N365"/>
  <c r="M365"/>
  <c r="J365"/>
  <c r="I365"/>
  <c r="H365"/>
  <c r="G365"/>
  <c r="X364"/>
  <c r="X363" s="1"/>
  <c r="W364"/>
  <c r="W363" s="1"/>
  <c r="R364"/>
  <c r="R363" s="1"/>
  <c r="Q364"/>
  <c r="Q363" s="1"/>
  <c r="L364"/>
  <c r="L363" s="1"/>
  <c r="K364"/>
  <c r="K363" s="1"/>
  <c r="V363"/>
  <c r="U363"/>
  <c r="T363"/>
  <c r="S363"/>
  <c r="P363"/>
  <c r="O363"/>
  <c r="N363"/>
  <c r="M363"/>
  <c r="J363"/>
  <c r="I363"/>
  <c r="H363"/>
  <c r="G363"/>
  <c r="X362"/>
  <c r="S362"/>
  <c r="R362"/>
  <c r="R361" s="1"/>
  <c r="Q362"/>
  <c r="L362"/>
  <c r="L361" s="1"/>
  <c r="G362"/>
  <c r="G361" s="1"/>
  <c r="X361"/>
  <c r="V361"/>
  <c r="U361"/>
  <c r="T361"/>
  <c r="Q361"/>
  <c r="P361"/>
  <c r="O361"/>
  <c r="N361"/>
  <c r="M361"/>
  <c r="J361"/>
  <c r="I361"/>
  <c r="H361"/>
  <c r="X360"/>
  <c r="X359" s="1"/>
  <c r="W360"/>
  <c r="R360"/>
  <c r="Q360"/>
  <c r="L360"/>
  <c r="L359" s="1"/>
  <c r="K360"/>
  <c r="W359"/>
  <c r="V359"/>
  <c r="U359"/>
  <c r="T359"/>
  <c r="S359"/>
  <c r="R359"/>
  <c r="Q359"/>
  <c r="P359"/>
  <c r="O359"/>
  <c r="N359"/>
  <c r="M359"/>
  <c r="K359"/>
  <c r="J359"/>
  <c r="I359"/>
  <c r="H359"/>
  <c r="G359"/>
  <c r="X358"/>
  <c r="X357" s="1"/>
  <c r="W358"/>
  <c r="W357" s="1"/>
  <c r="R358"/>
  <c r="R357" s="1"/>
  <c r="Q358"/>
  <c r="Q357" s="1"/>
  <c r="L358"/>
  <c r="L357" s="1"/>
  <c r="K358"/>
  <c r="V357"/>
  <c r="U357"/>
  <c r="T357"/>
  <c r="S357"/>
  <c r="P357"/>
  <c r="O357"/>
  <c r="N357"/>
  <c r="M357"/>
  <c r="K357"/>
  <c r="J357"/>
  <c r="I357"/>
  <c r="H357"/>
  <c r="G357"/>
  <c r="X356"/>
  <c r="X355" s="1"/>
  <c r="W356"/>
  <c r="R356"/>
  <c r="R355" s="1"/>
  <c r="Q356"/>
  <c r="Q355" s="1"/>
  <c r="L356"/>
  <c r="L355" s="1"/>
  <c r="K356"/>
  <c r="K355" s="1"/>
  <c r="W355"/>
  <c r="V355"/>
  <c r="U355"/>
  <c r="T355"/>
  <c r="S355"/>
  <c r="P355"/>
  <c r="O355"/>
  <c r="N355"/>
  <c r="M355"/>
  <c r="J355"/>
  <c r="I355"/>
  <c r="H355"/>
  <c r="G355"/>
  <c r="W354"/>
  <c r="W353" s="1"/>
  <c r="T354"/>
  <c r="X354" s="1"/>
  <c r="X353" s="1"/>
  <c r="Q354"/>
  <c r="Q353" s="1"/>
  <c r="N354"/>
  <c r="K354"/>
  <c r="K353" s="1"/>
  <c r="H354"/>
  <c r="V353"/>
  <c r="U353"/>
  <c r="S353"/>
  <c r="P353"/>
  <c r="O353"/>
  <c r="M353"/>
  <c r="J353"/>
  <c r="I353"/>
  <c r="G353"/>
  <c r="W352"/>
  <c r="T352"/>
  <c r="T351" s="1"/>
  <c r="Q352"/>
  <c r="Q351" s="1"/>
  <c r="N352"/>
  <c r="L352"/>
  <c r="L351" s="1"/>
  <c r="K352"/>
  <c r="K351" s="1"/>
  <c r="H352"/>
  <c r="W351"/>
  <c r="V351"/>
  <c r="U351"/>
  <c r="S351"/>
  <c r="P351"/>
  <c r="O351"/>
  <c r="M351"/>
  <c r="J351"/>
  <c r="I351"/>
  <c r="H351"/>
  <c r="G351"/>
  <c r="W350"/>
  <c r="W349" s="1"/>
  <c r="T350"/>
  <c r="X350" s="1"/>
  <c r="X349" s="1"/>
  <c r="Q350"/>
  <c r="Q349" s="1"/>
  <c r="N350"/>
  <c r="K350"/>
  <c r="K349" s="1"/>
  <c r="H350"/>
  <c r="L350" s="1"/>
  <c r="L349" s="1"/>
  <c r="V349"/>
  <c r="U349"/>
  <c r="S349"/>
  <c r="P349"/>
  <c r="O349"/>
  <c r="M349"/>
  <c r="J349"/>
  <c r="I349"/>
  <c r="H349"/>
  <c r="G349"/>
  <c r="W348"/>
  <c r="W347" s="1"/>
  <c r="T348"/>
  <c r="R348"/>
  <c r="R347" s="1"/>
  <c r="Q348"/>
  <c r="Q347" s="1"/>
  <c r="K348"/>
  <c r="K347" s="1"/>
  <c r="H348"/>
  <c r="V347"/>
  <c r="U347"/>
  <c r="S347"/>
  <c r="P347"/>
  <c r="O347"/>
  <c r="N347"/>
  <c r="M347"/>
  <c r="J347"/>
  <c r="I347"/>
  <c r="G347"/>
  <c r="W346"/>
  <c r="W345" s="1"/>
  <c r="T346"/>
  <c r="X346" s="1"/>
  <c r="X345" s="1"/>
  <c r="Q346"/>
  <c r="Q345" s="1"/>
  <c r="N346"/>
  <c r="K346"/>
  <c r="K345" s="1"/>
  <c r="H346"/>
  <c r="V345"/>
  <c r="U345"/>
  <c r="T345"/>
  <c r="S345"/>
  <c r="P345"/>
  <c r="O345"/>
  <c r="M345"/>
  <c r="J345"/>
  <c r="I345"/>
  <c r="G345"/>
  <c r="X344"/>
  <c r="X343" s="1"/>
  <c r="W344"/>
  <c r="W343" s="1"/>
  <c r="R344"/>
  <c r="R343" s="1"/>
  <c r="Q344"/>
  <c r="Q343" s="1"/>
  <c r="L344"/>
  <c r="K344"/>
  <c r="K343" s="1"/>
  <c r="V343"/>
  <c r="U343"/>
  <c r="T343"/>
  <c r="S343"/>
  <c r="P343"/>
  <c r="O343"/>
  <c r="N343"/>
  <c r="M343"/>
  <c r="L343"/>
  <c r="J343"/>
  <c r="I343"/>
  <c r="H343"/>
  <c r="G343"/>
  <c r="X337"/>
  <c r="X336" s="1"/>
  <c r="X335" s="1"/>
  <c r="X334" s="1"/>
  <c r="W337"/>
  <c r="W336" s="1"/>
  <c r="W335" s="1"/>
  <c r="W334" s="1"/>
  <c r="R337"/>
  <c r="R336" s="1"/>
  <c r="R335" s="1"/>
  <c r="R334" s="1"/>
  <c r="Q337"/>
  <c r="Q336" s="1"/>
  <c r="Q335" s="1"/>
  <c r="Q334" s="1"/>
  <c r="L337"/>
  <c r="L336" s="1"/>
  <c r="L335" s="1"/>
  <c r="L334" s="1"/>
  <c r="K337"/>
  <c r="K336" s="1"/>
  <c r="K335" s="1"/>
  <c r="K334" s="1"/>
  <c r="V336"/>
  <c r="V335" s="1"/>
  <c r="V334" s="1"/>
  <c r="U336"/>
  <c r="U335" s="1"/>
  <c r="U334" s="1"/>
  <c r="T336"/>
  <c r="S336"/>
  <c r="S335" s="1"/>
  <c r="S334" s="1"/>
  <c r="P336"/>
  <c r="P335" s="1"/>
  <c r="P334" s="1"/>
  <c r="O336"/>
  <c r="O335" s="1"/>
  <c r="O334" s="1"/>
  <c r="N336"/>
  <c r="N335" s="1"/>
  <c r="N334" s="1"/>
  <c r="M336"/>
  <c r="M335" s="1"/>
  <c r="M334" s="1"/>
  <c r="J336"/>
  <c r="J335" s="1"/>
  <c r="J334" s="1"/>
  <c r="I336"/>
  <c r="I335" s="1"/>
  <c r="I334" s="1"/>
  <c r="H336"/>
  <c r="H335" s="1"/>
  <c r="H334" s="1"/>
  <c r="G336"/>
  <c r="G335" s="1"/>
  <c r="G334" s="1"/>
  <c r="T335"/>
  <c r="T334" s="1"/>
  <c r="X333"/>
  <c r="X332" s="1"/>
  <c r="X331" s="1"/>
  <c r="X330" s="1"/>
  <c r="X329" s="1"/>
  <c r="W333"/>
  <c r="W332" s="1"/>
  <c r="W331" s="1"/>
  <c r="W330" s="1"/>
  <c r="W329" s="1"/>
  <c r="R333"/>
  <c r="R332" s="1"/>
  <c r="R331" s="1"/>
  <c r="R330" s="1"/>
  <c r="R329" s="1"/>
  <c r="Q333"/>
  <c r="Q332" s="1"/>
  <c r="Q331" s="1"/>
  <c r="Q330" s="1"/>
  <c r="Q329" s="1"/>
  <c r="L333"/>
  <c r="K333"/>
  <c r="V332"/>
  <c r="V331" s="1"/>
  <c r="V330" s="1"/>
  <c r="V329" s="1"/>
  <c r="V322" s="1"/>
  <c r="U332"/>
  <c r="U331" s="1"/>
  <c r="U330" s="1"/>
  <c r="U329" s="1"/>
  <c r="T332"/>
  <c r="T331" s="1"/>
  <c r="T330" s="1"/>
  <c r="T329" s="1"/>
  <c r="S332"/>
  <c r="S331" s="1"/>
  <c r="S330" s="1"/>
  <c r="S329" s="1"/>
  <c r="P332"/>
  <c r="P331" s="1"/>
  <c r="P330" s="1"/>
  <c r="P329" s="1"/>
  <c r="O332"/>
  <c r="O331" s="1"/>
  <c r="O330" s="1"/>
  <c r="O329" s="1"/>
  <c r="N332"/>
  <c r="N331" s="1"/>
  <c r="N330" s="1"/>
  <c r="N329" s="1"/>
  <c r="M332"/>
  <c r="M331" s="1"/>
  <c r="M330" s="1"/>
  <c r="M329" s="1"/>
  <c r="L332"/>
  <c r="L331" s="1"/>
  <c r="L330" s="1"/>
  <c r="L329" s="1"/>
  <c r="K332"/>
  <c r="K331" s="1"/>
  <c r="K330" s="1"/>
  <c r="K329" s="1"/>
  <c r="J332"/>
  <c r="J331" s="1"/>
  <c r="J330" s="1"/>
  <c r="J329" s="1"/>
  <c r="I332"/>
  <c r="I331" s="1"/>
  <c r="I330" s="1"/>
  <c r="I329" s="1"/>
  <c r="H332"/>
  <c r="H331" s="1"/>
  <c r="H330" s="1"/>
  <c r="H329" s="1"/>
  <c r="G332"/>
  <c r="G331"/>
  <c r="G330" s="1"/>
  <c r="G329" s="1"/>
  <c r="X328"/>
  <c r="W328"/>
  <c r="R328"/>
  <c r="Q328"/>
  <c r="L328"/>
  <c r="K328"/>
  <c r="X327"/>
  <c r="X326" s="1"/>
  <c r="X325" s="1"/>
  <c r="X324" s="1"/>
  <c r="X323" s="1"/>
  <c r="W327"/>
  <c r="R327"/>
  <c r="Q327"/>
  <c r="L327"/>
  <c r="L326" s="1"/>
  <c r="L325" s="1"/>
  <c r="L324" s="1"/>
  <c r="L323" s="1"/>
  <c r="K327"/>
  <c r="V326"/>
  <c r="V325" s="1"/>
  <c r="V324" s="1"/>
  <c r="V323" s="1"/>
  <c r="U326"/>
  <c r="U325" s="1"/>
  <c r="U324" s="1"/>
  <c r="U323" s="1"/>
  <c r="T326"/>
  <c r="T325" s="1"/>
  <c r="T324" s="1"/>
  <c r="T323" s="1"/>
  <c r="S326"/>
  <c r="S325" s="1"/>
  <c r="S324" s="1"/>
  <c r="S323" s="1"/>
  <c r="P326"/>
  <c r="O326"/>
  <c r="O325" s="1"/>
  <c r="O324" s="1"/>
  <c r="O323" s="1"/>
  <c r="N326"/>
  <c r="N325" s="1"/>
  <c r="N324" s="1"/>
  <c r="N323" s="1"/>
  <c r="M326"/>
  <c r="M325" s="1"/>
  <c r="M324" s="1"/>
  <c r="M323" s="1"/>
  <c r="J326"/>
  <c r="J325" s="1"/>
  <c r="J324" s="1"/>
  <c r="J323" s="1"/>
  <c r="I326"/>
  <c r="I325" s="1"/>
  <c r="I324" s="1"/>
  <c r="I323" s="1"/>
  <c r="H326"/>
  <c r="H325" s="1"/>
  <c r="H324" s="1"/>
  <c r="H323" s="1"/>
  <c r="G326"/>
  <c r="G325" s="1"/>
  <c r="G324" s="1"/>
  <c r="G323" s="1"/>
  <c r="P325"/>
  <c r="P324" s="1"/>
  <c r="P323" s="1"/>
  <c r="K321"/>
  <c r="K320" s="1"/>
  <c r="J321"/>
  <c r="J320" s="1"/>
  <c r="H321"/>
  <c r="X320"/>
  <c r="W320"/>
  <c r="V320"/>
  <c r="U320"/>
  <c r="T320"/>
  <c r="S320"/>
  <c r="R320"/>
  <c r="Q320"/>
  <c r="P320"/>
  <c r="O320"/>
  <c r="N320"/>
  <c r="M320"/>
  <c r="I320"/>
  <c r="G320"/>
  <c r="X319"/>
  <c r="X318" s="1"/>
  <c r="W319"/>
  <c r="W318" s="1"/>
  <c r="R319"/>
  <c r="R318" s="1"/>
  <c r="Q319"/>
  <c r="K319"/>
  <c r="K318" s="1"/>
  <c r="H319"/>
  <c r="V318"/>
  <c r="U318"/>
  <c r="T318"/>
  <c r="S318"/>
  <c r="Q318"/>
  <c r="P318"/>
  <c r="O318"/>
  <c r="N318"/>
  <c r="M318"/>
  <c r="J318"/>
  <c r="I318"/>
  <c r="G318"/>
  <c r="X317"/>
  <c r="X316" s="1"/>
  <c r="W317"/>
  <c r="W316" s="1"/>
  <c r="R317"/>
  <c r="R316" s="1"/>
  <c r="Q317"/>
  <c r="Q316" s="1"/>
  <c r="L317"/>
  <c r="L316" s="1"/>
  <c r="K317"/>
  <c r="K316" s="1"/>
  <c r="V316"/>
  <c r="V315" s="1"/>
  <c r="V314" s="1"/>
  <c r="U316"/>
  <c r="T316"/>
  <c r="S316"/>
  <c r="P316"/>
  <c r="O316"/>
  <c r="N316"/>
  <c r="M316"/>
  <c r="J316"/>
  <c r="I316"/>
  <c r="H316"/>
  <c r="G316"/>
  <c r="X313"/>
  <c r="X312" s="1"/>
  <c r="X311" s="1"/>
  <c r="X310" s="1"/>
  <c r="X309" s="1"/>
  <c r="W313"/>
  <c r="W312" s="1"/>
  <c r="W311" s="1"/>
  <c r="W310" s="1"/>
  <c r="W309" s="1"/>
  <c r="R313"/>
  <c r="R312" s="1"/>
  <c r="R311" s="1"/>
  <c r="R310" s="1"/>
  <c r="R309" s="1"/>
  <c r="Q313"/>
  <c r="Q312" s="1"/>
  <c r="Q311" s="1"/>
  <c r="Q310" s="1"/>
  <c r="Q309" s="1"/>
  <c r="L313"/>
  <c r="L312" s="1"/>
  <c r="L311" s="1"/>
  <c r="L310" s="1"/>
  <c r="L309" s="1"/>
  <c r="K313"/>
  <c r="K312" s="1"/>
  <c r="K311" s="1"/>
  <c r="K310" s="1"/>
  <c r="K309" s="1"/>
  <c r="V312"/>
  <c r="U312"/>
  <c r="U311" s="1"/>
  <c r="U310" s="1"/>
  <c r="U309" s="1"/>
  <c r="T312"/>
  <c r="T311" s="1"/>
  <c r="T310" s="1"/>
  <c r="T309" s="1"/>
  <c r="S312"/>
  <c r="S311" s="1"/>
  <c r="S310" s="1"/>
  <c r="S309" s="1"/>
  <c r="P312"/>
  <c r="P311" s="1"/>
  <c r="P310" s="1"/>
  <c r="P309" s="1"/>
  <c r="O312"/>
  <c r="N312"/>
  <c r="M312"/>
  <c r="M311" s="1"/>
  <c r="M310" s="1"/>
  <c r="M309" s="1"/>
  <c r="J312"/>
  <c r="J311" s="1"/>
  <c r="J310" s="1"/>
  <c r="J309" s="1"/>
  <c r="I312"/>
  <c r="I311" s="1"/>
  <c r="I310" s="1"/>
  <c r="I309" s="1"/>
  <c r="H312"/>
  <c r="H311" s="1"/>
  <c r="H310" s="1"/>
  <c r="H309" s="1"/>
  <c r="G312"/>
  <c r="G311" s="1"/>
  <c r="G310" s="1"/>
  <c r="G309" s="1"/>
  <c r="V311"/>
  <c r="V310" s="1"/>
  <c r="V309" s="1"/>
  <c r="O311"/>
  <c r="O310" s="1"/>
  <c r="O309" s="1"/>
  <c r="N311"/>
  <c r="N310" s="1"/>
  <c r="N309" s="1"/>
  <c r="X308"/>
  <c r="W308"/>
  <c r="W306" s="1"/>
  <c r="R308"/>
  <c r="Q308"/>
  <c r="Q306" s="1"/>
  <c r="L308"/>
  <c r="K308"/>
  <c r="X307"/>
  <c r="W307"/>
  <c r="R307"/>
  <c r="Q307"/>
  <c r="L307"/>
  <c r="K307"/>
  <c r="V306"/>
  <c r="U306"/>
  <c r="T306"/>
  <c r="S306"/>
  <c r="P306"/>
  <c r="O306"/>
  <c r="N306"/>
  <c r="M306"/>
  <c r="J306"/>
  <c r="I306"/>
  <c r="H306"/>
  <c r="G306"/>
  <c r="X305"/>
  <c r="X304" s="1"/>
  <c r="W305"/>
  <c r="W304" s="1"/>
  <c r="R305"/>
  <c r="R304" s="1"/>
  <c r="Q305"/>
  <c r="Q304" s="1"/>
  <c r="L305"/>
  <c r="L304" s="1"/>
  <c r="K305"/>
  <c r="K304" s="1"/>
  <c r="V304"/>
  <c r="U304"/>
  <c r="T304"/>
  <c r="S304"/>
  <c r="S303" s="1"/>
  <c r="P304"/>
  <c r="P303" s="1"/>
  <c r="O304"/>
  <c r="N304"/>
  <c r="N303" s="1"/>
  <c r="M304"/>
  <c r="M303" s="1"/>
  <c r="J304"/>
  <c r="I304"/>
  <c r="I303" s="1"/>
  <c r="H304"/>
  <c r="G304"/>
  <c r="X302"/>
  <c r="W302"/>
  <c r="R302"/>
  <c r="Q302"/>
  <c r="L302"/>
  <c r="K302"/>
  <c r="X301"/>
  <c r="W301"/>
  <c r="R301"/>
  <c r="R300" s="1"/>
  <c r="R299" s="1"/>
  <c r="Q301"/>
  <c r="L301"/>
  <c r="K301"/>
  <c r="V300"/>
  <c r="V299" s="1"/>
  <c r="U300"/>
  <c r="U299" s="1"/>
  <c r="T300"/>
  <c r="T299" s="1"/>
  <c r="S300"/>
  <c r="S299" s="1"/>
  <c r="P300"/>
  <c r="P299" s="1"/>
  <c r="O300"/>
  <c r="O299" s="1"/>
  <c r="N300"/>
  <c r="M300"/>
  <c r="M299" s="1"/>
  <c r="M298" s="1"/>
  <c r="M297" s="1"/>
  <c r="J300"/>
  <c r="J299" s="1"/>
  <c r="I300"/>
  <c r="I299" s="1"/>
  <c r="I298" s="1"/>
  <c r="I297" s="1"/>
  <c r="H300"/>
  <c r="H299" s="1"/>
  <c r="G300"/>
  <c r="G299" s="1"/>
  <c r="N299"/>
  <c r="X293"/>
  <c r="X292" s="1"/>
  <c r="X291" s="1"/>
  <c r="X290" s="1"/>
  <c r="X289" s="1"/>
  <c r="X288" s="1"/>
  <c r="X287" s="1"/>
  <c r="W293"/>
  <c r="R293"/>
  <c r="Q293"/>
  <c r="L293"/>
  <c r="L292" s="1"/>
  <c r="L291" s="1"/>
  <c r="L290" s="1"/>
  <c r="L289" s="1"/>
  <c r="L288" s="1"/>
  <c r="L287" s="1"/>
  <c r="K293"/>
  <c r="W292"/>
  <c r="W291" s="1"/>
  <c r="W290" s="1"/>
  <c r="W289" s="1"/>
  <c r="W288" s="1"/>
  <c r="W287" s="1"/>
  <c r="V292"/>
  <c r="U292"/>
  <c r="U291" s="1"/>
  <c r="U290" s="1"/>
  <c r="T292"/>
  <c r="T291" s="1"/>
  <c r="S292"/>
  <c r="S291" s="1"/>
  <c r="S290" s="1"/>
  <c r="S289" s="1"/>
  <c r="S288" s="1"/>
  <c r="R292"/>
  <c r="R291" s="1"/>
  <c r="R290" s="1"/>
  <c r="R289" s="1"/>
  <c r="R288" s="1"/>
  <c r="R287" s="1"/>
  <c r="Q292"/>
  <c r="P292"/>
  <c r="P291" s="1"/>
  <c r="P290" s="1"/>
  <c r="P289" s="1"/>
  <c r="P288" s="1"/>
  <c r="P287" s="1"/>
  <c r="O292"/>
  <c r="N292"/>
  <c r="N291" s="1"/>
  <c r="N290" s="1"/>
  <c r="N289" s="1"/>
  <c r="N288" s="1"/>
  <c r="N287" s="1"/>
  <c r="M292"/>
  <c r="M291" s="1"/>
  <c r="M290" s="1"/>
  <c r="M289" s="1"/>
  <c r="M288" s="1"/>
  <c r="M287" s="1"/>
  <c r="K292"/>
  <c r="K291" s="1"/>
  <c r="K290" s="1"/>
  <c r="K289" s="1"/>
  <c r="K288" s="1"/>
  <c r="K287" s="1"/>
  <c r="J292"/>
  <c r="J291" s="1"/>
  <c r="J290" s="1"/>
  <c r="J289" s="1"/>
  <c r="J288" s="1"/>
  <c r="J287" s="1"/>
  <c r="I292"/>
  <c r="I291" s="1"/>
  <c r="H292"/>
  <c r="H291" s="1"/>
  <c r="H290" s="1"/>
  <c r="G292"/>
  <c r="G291" s="1"/>
  <c r="G290" s="1"/>
  <c r="G289" s="1"/>
  <c r="G288" s="1"/>
  <c r="G287" s="1"/>
  <c r="V291"/>
  <c r="V290" s="1"/>
  <c r="V289" s="1"/>
  <c r="V288" s="1"/>
  <c r="V287" s="1"/>
  <c r="Q291"/>
  <c r="Q290" s="1"/>
  <c r="Q289" s="1"/>
  <c r="Q288" s="1"/>
  <c r="Q287" s="1"/>
  <c r="O291"/>
  <c r="O290" s="1"/>
  <c r="O289" s="1"/>
  <c r="O288" s="1"/>
  <c r="O287" s="1"/>
  <c r="T290"/>
  <c r="T289" s="1"/>
  <c r="T288" s="1"/>
  <c r="T287" s="1"/>
  <c r="I290"/>
  <c r="I289" s="1"/>
  <c r="I288" s="1"/>
  <c r="I287" s="1"/>
  <c r="U289"/>
  <c r="U288" s="1"/>
  <c r="U287" s="1"/>
  <c r="H289"/>
  <c r="H288" s="1"/>
  <c r="H287" s="1"/>
  <c r="S287"/>
  <c r="X286"/>
  <c r="W286"/>
  <c r="R286"/>
  <c r="Q286"/>
  <c r="L286"/>
  <c r="K286"/>
  <c r="X285"/>
  <c r="W285"/>
  <c r="R285"/>
  <c r="Q285"/>
  <c r="L285"/>
  <c r="K285"/>
  <c r="W284"/>
  <c r="W283" s="1"/>
  <c r="W282" s="1"/>
  <c r="W281" s="1"/>
  <c r="V284"/>
  <c r="V283" s="1"/>
  <c r="V282" s="1"/>
  <c r="V281" s="1"/>
  <c r="U284"/>
  <c r="U283" s="1"/>
  <c r="U282" s="1"/>
  <c r="U281" s="1"/>
  <c r="T284"/>
  <c r="T283" s="1"/>
  <c r="T282" s="1"/>
  <c r="T281" s="1"/>
  <c r="S284"/>
  <c r="S283" s="1"/>
  <c r="S282" s="1"/>
  <c r="S281" s="1"/>
  <c r="P284"/>
  <c r="P283" s="1"/>
  <c r="P282" s="1"/>
  <c r="P281" s="1"/>
  <c r="O284"/>
  <c r="N284"/>
  <c r="M284"/>
  <c r="M283" s="1"/>
  <c r="M282" s="1"/>
  <c r="M281" s="1"/>
  <c r="J284"/>
  <c r="J283" s="1"/>
  <c r="J282" s="1"/>
  <c r="J281" s="1"/>
  <c r="I284"/>
  <c r="I283" s="1"/>
  <c r="I282" s="1"/>
  <c r="I281" s="1"/>
  <c r="H284"/>
  <c r="H283" s="1"/>
  <c r="H282" s="1"/>
  <c r="H281" s="1"/>
  <c r="G284"/>
  <c r="G283" s="1"/>
  <c r="G282" s="1"/>
  <c r="G281" s="1"/>
  <c r="O283"/>
  <c r="O282" s="1"/>
  <c r="O281" s="1"/>
  <c r="N283"/>
  <c r="N282" s="1"/>
  <c r="N281" s="1"/>
  <c r="X280"/>
  <c r="W280"/>
  <c r="R280"/>
  <c r="Q280"/>
  <c r="L280"/>
  <c r="K280"/>
  <c r="X279"/>
  <c r="X278" s="1"/>
  <c r="X277" s="1"/>
  <c r="X276" s="1"/>
  <c r="X275" s="1"/>
  <c r="W279"/>
  <c r="R279"/>
  <c r="Q279"/>
  <c r="L279"/>
  <c r="K279"/>
  <c r="V278"/>
  <c r="V277" s="1"/>
  <c r="V276" s="1"/>
  <c r="V275" s="1"/>
  <c r="U278"/>
  <c r="T278"/>
  <c r="T277" s="1"/>
  <c r="T276" s="1"/>
  <c r="S278"/>
  <c r="S277" s="1"/>
  <c r="S276" s="1"/>
  <c r="S275" s="1"/>
  <c r="P278"/>
  <c r="P277" s="1"/>
  <c r="P276" s="1"/>
  <c r="P275" s="1"/>
  <c r="P274" s="1"/>
  <c r="O278"/>
  <c r="O277" s="1"/>
  <c r="O276" s="1"/>
  <c r="O275" s="1"/>
  <c r="N278"/>
  <c r="N277" s="1"/>
  <c r="N276" s="1"/>
  <c r="N275" s="1"/>
  <c r="M278"/>
  <c r="M277" s="1"/>
  <c r="M276" s="1"/>
  <c r="M275" s="1"/>
  <c r="J278"/>
  <c r="J277" s="1"/>
  <c r="J276" s="1"/>
  <c r="J275" s="1"/>
  <c r="I278"/>
  <c r="I277" s="1"/>
  <c r="I276" s="1"/>
  <c r="I275" s="1"/>
  <c r="H278"/>
  <c r="H277" s="1"/>
  <c r="H276" s="1"/>
  <c r="H275" s="1"/>
  <c r="G278"/>
  <c r="G277" s="1"/>
  <c r="G276" s="1"/>
  <c r="G275" s="1"/>
  <c r="U277"/>
  <c r="U276" s="1"/>
  <c r="U275" s="1"/>
  <c r="T275"/>
  <c r="X273"/>
  <c r="W273"/>
  <c r="R273"/>
  <c r="Q273"/>
  <c r="L273"/>
  <c r="K273"/>
  <c r="G273"/>
  <c r="G271" s="1"/>
  <c r="G270" s="1"/>
  <c r="G269" s="1"/>
  <c r="X272"/>
  <c r="W272"/>
  <c r="W271" s="1"/>
  <c r="R272"/>
  <c r="R271" s="1"/>
  <c r="R270" s="1"/>
  <c r="R269" s="1"/>
  <c r="Q272"/>
  <c r="L272"/>
  <c r="K272"/>
  <c r="V271"/>
  <c r="V270" s="1"/>
  <c r="V269" s="1"/>
  <c r="U271"/>
  <c r="T271"/>
  <c r="T270" s="1"/>
  <c r="T269" s="1"/>
  <c r="S271"/>
  <c r="S270" s="1"/>
  <c r="S269" s="1"/>
  <c r="P271"/>
  <c r="P270" s="1"/>
  <c r="P269" s="1"/>
  <c r="O271"/>
  <c r="O270" s="1"/>
  <c r="O269" s="1"/>
  <c r="N271"/>
  <c r="M271"/>
  <c r="M270" s="1"/>
  <c r="M269" s="1"/>
  <c r="J271"/>
  <c r="J270" s="1"/>
  <c r="J269" s="1"/>
  <c r="I271"/>
  <c r="I270" s="1"/>
  <c r="I269" s="1"/>
  <c r="H271"/>
  <c r="H270" s="1"/>
  <c r="H269" s="1"/>
  <c r="W270"/>
  <c r="W269" s="1"/>
  <c r="U270"/>
  <c r="U269" s="1"/>
  <c r="N270"/>
  <c r="N269" s="1"/>
  <c r="X268"/>
  <c r="X267" s="1"/>
  <c r="X266" s="1"/>
  <c r="W268"/>
  <c r="W267" s="1"/>
  <c r="R268"/>
  <c r="Q268"/>
  <c r="Q267" s="1"/>
  <c r="Q266" s="1"/>
  <c r="L268"/>
  <c r="L267" s="1"/>
  <c r="L266" s="1"/>
  <c r="K268"/>
  <c r="K267" s="1"/>
  <c r="K266" s="1"/>
  <c r="V267"/>
  <c r="V266" s="1"/>
  <c r="U267"/>
  <c r="T267"/>
  <c r="S267"/>
  <c r="S266" s="1"/>
  <c r="R267"/>
  <c r="P267"/>
  <c r="P266" s="1"/>
  <c r="O267"/>
  <c r="O266" s="1"/>
  <c r="N267"/>
  <c r="N266" s="1"/>
  <c r="M267"/>
  <c r="M266" s="1"/>
  <c r="J267"/>
  <c r="J266" s="1"/>
  <c r="I267"/>
  <c r="I266" s="1"/>
  <c r="H267"/>
  <c r="H266" s="1"/>
  <c r="G267"/>
  <c r="G266" s="1"/>
  <c r="W266"/>
  <c r="U266"/>
  <c r="T266"/>
  <c r="R266"/>
  <c r="X265"/>
  <c r="X264" s="1"/>
  <c r="W265"/>
  <c r="W264" s="1"/>
  <c r="W263" s="1"/>
  <c r="R265"/>
  <c r="R264" s="1"/>
  <c r="R263" s="1"/>
  <c r="Q265"/>
  <c r="Q264" s="1"/>
  <c r="Q263" s="1"/>
  <c r="L265"/>
  <c r="L264" s="1"/>
  <c r="L263" s="1"/>
  <c r="K265"/>
  <c r="V264"/>
  <c r="V263" s="1"/>
  <c r="U264"/>
  <c r="T264"/>
  <c r="T263" s="1"/>
  <c r="S264"/>
  <c r="S263" s="1"/>
  <c r="P264"/>
  <c r="P263" s="1"/>
  <c r="O264"/>
  <c r="O263" s="1"/>
  <c r="N264"/>
  <c r="N263" s="1"/>
  <c r="M264"/>
  <c r="M263" s="1"/>
  <c r="M259" s="1"/>
  <c r="M258" s="1"/>
  <c r="K264"/>
  <c r="K263" s="1"/>
  <c r="J264"/>
  <c r="J263" s="1"/>
  <c r="I264"/>
  <c r="H264"/>
  <c r="H263" s="1"/>
  <c r="G264"/>
  <c r="G263" s="1"/>
  <c r="X263"/>
  <c r="U263"/>
  <c r="U259" s="1"/>
  <c r="U258" s="1"/>
  <c r="I263"/>
  <c r="X262"/>
  <c r="X261" s="1"/>
  <c r="X260" s="1"/>
  <c r="W262"/>
  <c r="R262"/>
  <c r="R261" s="1"/>
  <c r="R260" s="1"/>
  <c r="Q262"/>
  <c r="Q261" s="1"/>
  <c r="Q260" s="1"/>
  <c r="L262"/>
  <c r="L261" s="1"/>
  <c r="L260" s="1"/>
  <c r="K262"/>
  <c r="K261" s="1"/>
  <c r="K260" s="1"/>
  <c r="W261"/>
  <c r="W260" s="1"/>
  <c r="W259" s="1"/>
  <c r="W258" s="1"/>
  <c r="V261"/>
  <c r="V260" s="1"/>
  <c r="U261"/>
  <c r="U260" s="1"/>
  <c r="T261"/>
  <c r="S261"/>
  <c r="P261"/>
  <c r="P260" s="1"/>
  <c r="O261"/>
  <c r="N261"/>
  <c r="N260" s="1"/>
  <c r="M261"/>
  <c r="M260" s="1"/>
  <c r="J261"/>
  <c r="J260" s="1"/>
  <c r="J259" s="1"/>
  <c r="J258" s="1"/>
  <c r="I261"/>
  <c r="I260" s="1"/>
  <c r="I259" s="1"/>
  <c r="I258" s="1"/>
  <c r="H261"/>
  <c r="H260" s="1"/>
  <c r="G261"/>
  <c r="T260"/>
  <c r="S260"/>
  <c r="O260"/>
  <c r="G260"/>
  <c r="X257"/>
  <c r="X255" s="1"/>
  <c r="X254" s="1"/>
  <c r="X253" s="1"/>
  <c r="X252" s="1"/>
  <c r="W257"/>
  <c r="R257"/>
  <c r="R255" s="1"/>
  <c r="R254" s="1"/>
  <c r="R253" s="1"/>
  <c r="R252" s="1"/>
  <c r="Q257"/>
  <c r="L257"/>
  <c r="L255" s="1"/>
  <c r="L254" s="1"/>
  <c r="L253" s="1"/>
  <c r="L252" s="1"/>
  <c r="K257"/>
  <c r="W256"/>
  <c r="Q256"/>
  <c r="Q255" s="1"/>
  <c r="Q254" s="1"/>
  <c r="Q253" s="1"/>
  <c r="Q252" s="1"/>
  <c r="K256"/>
  <c r="K255" s="1"/>
  <c r="K254" s="1"/>
  <c r="K253" s="1"/>
  <c r="K252" s="1"/>
  <c r="V255"/>
  <c r="V254" s="1"/>
  <c r="V253" s="1"/>
  <c r="V252" s="1"/>
  <c r="U255"/>
  <c r="U254" s="1"/>
  <c r="U253" s="1"/>
  <c r="U252" s="1"/>
  <c r="T255"/>
  <c r="T254" s="1"/>
  <c r="T253" s="1"/>
  <c r="T252" s="1"/>
  <c r="S255"/>
  <c r="S254" s="1"/>
  <c r="S253" s="1"/>
  <c r="S252" s="1"/>
  <c r="P255"/>
  <c r="P254" s="1"/>
  <c r="P253" s="1"/>
  <c r="P252" s="1"/>
  <c r="O255"/>
  <c r="O254" s="1"/>
  <c r="O253" s="1"/>
  <c r="O252" s="1"/>
  <c r="N255"/>
  <c r="M255"/>
  <c r="M254" s="1"/>
  <c r="M253" s="1"/>
  <c r="M252" s="1"/>
  <c r="J255"/>
  <c r="J254" s="1"/>
  <c r="J253" s="1"/>
  <c r="J252" s="1"/>
  <c r="I255"/>
  <c r="I254" s="1"/>
  <c r="I253" s="1"/>
  <c r="I252" s="1"/>
  <c r="H255"/>
  <c r="H254" s="1"/>
  <c r="H253" s="1"/>
  <c r="H252" s="1"/>
  <c r="G255"/>
  <c r="G254" s="1"/>
  <c r="G253" s="1"/>
  <c r="G252" s="1"/>
  <c r="N254"/>
  <c r="N253" s="1"/>
  <c r="N252" s="1"/>
  <c r="X250"/>
  <c r="X249" s="1"/>
  <c r="X248" s="1"/>
  <c r="X247" s="1"/>
  <c r="X246" s="1"/>
  <c r="S250"/>
  <c r="W250" s="1"/>
  <c r="W249" s="1"/>
  <c r="W248" s="1"/>
  <c r="W247" s="1"/>
  <c r="W246" s="1"/>
  <c r="R250"/>
  <c r="R249" s="1"/>
  <c r="R248" s="1"/>
  <c r="R247" s="1"/>
  <c r="R246" s="1"/>
  <c r="Q250"/>
  <c r="Q249" s="1"/>
  <c r="Q248" s="1"/>
  <c r="Q247" s="1"/>
  <c r="L250"/>
  <c r="L249" s="1"/>
  <c r="L248" s="1"/>
  <c r="L247" s="1"/>
  <c r="L246" s="1"/>
  <c r="G250"/>
  <c r="K250" s="1"/>
  <c r="K249" s="1"/>
  <c r="K248" s="1"/>
  <c r="K247" s="1"/>
  <c r="K246" s="1"/>
  <c r="V249"/>
  <c r="V248" s="1"/>
  <c r="V247" s="1"/>
  <c r="V246" s="1"/>
  <c r="U249"/>
  <c r="U248" s="1"/>
  <c r="U247" s="1"/>
  <c r="U246" s="1"/>
  <c r="T249"/>
  <c r="T248" s="1"/>
  <c r="T247" s="1"/>
  <c r="T246" s="1"/>
  <c r="P249"/>
  <c r="P248" s="1"/>
  <c r="P247" s="1"/>
  <c r="P246" s="1"/>
  <c r="O249"/>
  <c r="O248" s="1"/>
  <c r="O247" s="1"/>
  <c r="O246" s="1"/>
  <c r="N249"/>
  <c r="N248" s="1"/>
  <c r="N247" s="1"/>
  <c r="N246" s="1"/>
  <c r="M249"/>
  <c r="M248" s="1"/>
  <c r="M247" s="1"/>
  <c r="M246" s="1"/>
  <c r="J249"/>
  <c r="J248" s="1"/>
  <c r="J247" s="1"/>
  <c r="J246" s="1"/>
  <c r="I249"/>
  <c r="I248" s="1"/>
  <c r="I247" s="1"/>
  <c r="I246" s="1"/>
  <c r="H249"/>
  <c r="H248" s="1"/>
  <c r="H247" s="1"/>
  <c r="H246" s="1"/>
  <c r="G249"/>
  <c r="G248" s="1"/>
  <c r="G247" s="1"/>
  <c r="G246" s="1"/>
  <c r="Q246"/>
  <c r="X245"/>
  <c r="X244" s="1"/>
  <c r="W245"/>
  <c r="W244" s="1"/>
  <c r="R245"/>
  <c r="R244" s="1"/>
  <c r="Q245"/>
  <c r="Q244" s="1"/>
  <c r="K245"/>
  <c r="K244" s="1"/>
  <c r="J245"/>
  <c r="H245"/>
  <c r="H244" s="1"/>
  <c r="V244"/>
  <c r="U244"/>
  <c r="T244"/>
  <c r="S244"/>
  <c r="P244"/>
  <c r="O244"/>
  <c r="N244"/>
  <c r="M244"/>
  <c r="I244"/>
  <c r="G244"/>
  <c r="X243"/>
  <c r="X242" s="1"/>
  <c r="W243"/>
  <c r="W242" s="1"/>
  <c r="R243"/>
  <c r="R242" s="1"/>
  <c r="Q243"/>
  <c r="Q242" s="1"/>
  <c r="L243"/>
  <c r="L242" s="1"/>
  <c r="K243"/>
  <c r="K242" s="1"/>
  <c r="V242"/>
  <c r="U242"/>
  <c r="T242"/>
  <c r="T241" s="1"/>
  <c r="T240" s="1"/>
  <c r="S242"/>
  <c r="P242"/>
  <c r="O242"/>
  <c r="N242"/>
  <c r="M242"/>
  <c r="M241" s="1"/>
  <c r="M240" s="1"/>
  <c r="J242"/>
  <c r="I242"/>
  <c r="I241" s="1"/>
  <c r="I240" s="1"/>
  <c r="H242"/>
  <c r="G242"/>
  <c r="V241"/>
  <c r="V240" s="1"/>
  <c r="X239"/>
  <c r="X238" s="1"/>
  <c r="W239"/>
  <c r="W238" s="1"/>
  <c r="R239"/>
  <c r="R238" s="1"/>
  <c r="Q239"/>
  <c r="Q238" s="1"/>
  <c r="L239"/>
  <c r="L238" s="1"/>
  <c r="K239"/>
  <c r="K238" s="1"/>
  <c r="V238"/>
  <c r="U238"/>
  <c r="T238"/>
  <c r="S238"/>
  <c r="P238"/>
  <c r="O238"/>
  <c r="N238"/>
  <c r="M238"/>
  <c r="J238"/>
  <c r="I238"/>
  <c r="H238"/>
  <c r="G238"/>
  <c r="X237"/>
  <c r="X236" s="1"/>
  <c r="W237"/>
  <c r="R237"/>
  <c r="R236" s="1"/>
  <c r="Q237"/>
  <c r="Q236" s="1"/>
  <c r="L237"/>
  <c r="L236" s="1"/>
  <c r="K237"/>
  <c r="K236" s="1"/>
  <c r="W236"/>
  <c r="V236"/>
  <c r="U236"/>
  <c r="T236"/>
  <c r="S236"/>
  <c r="P236"/>
  <c r="O236"/>
  <c r="N236"/>
  <c r="M236"/>
  <c r="J236"/>
  <c r="I236"/>
  <c r="H236"/>
  <c r="G236"/>
  <c r="G235" s="1"/>
  <c r="G234" s="1"/>
  <c r="G233" s="1"/>
  <c r="I235"/>
  <c r="I234" s="1"/>
  <c r="I233" s="1"/>
  <c r="X232"/>
  <c r="W232"/>
  <c r="R232"/>
  <c r="Q232"/>
  <c r="L232"/>
  <c r="K232"/>
  <c r="X231"/>
  <c r="W231"/>
  <c r="R231"/>
  <c r="Q231"/>
  <c r="L231"/>
  <c r="K231"/>
  <c r="V230"/>
  <c r="U230"/>
  <c r="T230"/>
  <c r="S230"/>
  <c r="P230"/>
  <c r="O230"/>
  <c r="N230"/>
  <c r="M230"/>
  <c r="J230"/>
  <c r="I230"/>
  <c r="H230"/>
  <c r="G230"/>
  <c r="X229"/>
  <c r="X228" s="1"/>
  <c r="W229"/>
  <c r="W228" s="1"/>
  <c r="R229"/>
  <c r="R228" s="1"/>
  <c r="Q229"/>
  <c r="Q228" s="1"/>
  <c r="L229"/>
  <c r="L228" s="1"/>
  <c r="K229"/>
  <c r="K228" s="1"/>
  <c r="V228"/>
  <c r="U228"/>
  <c r="T228"/>
  <c r="S228"/>
  <c r="S227" s="1"/>
  <c r="P228"/>
  <c r="P227" s="1"/>
  <c r="O228"/>
  <c r="N228"/>
  <c r="M228"/>
  <c r="J228"/>
  <c r="I228"/>
  <c r="I227" s="1"/>
  <c r="H228"/>
  <c r="G228"/>
  <c r="X226"/>
  <c r="W226"/>
  <c r="R226"/>
  <c r="Q226"/>
  <c r="L226"/>
  <c r="K226"/>
  <c r="K224" s="1"/>
  <c r="K223" s="1"/>
  <c r="X225"/>
  <c r="W225"/>
  <c r="R225"/>
  <c r="Q225"/>
  <c r="Q224" s="1"/>
  <c r="Q223" s="1"/>
  <c r="L225"/>
  <c r="K225"/>
  <c r="V224"/>
  <c r="V223" s="1"/>
  <c r="U224"/>
  <c r="U223" s="1"/>
  <c r="T224"/>
  <c r="T223" s="1"/>
  <c r="S224"/>
  <c r="S223" s="1"/>
  <c r="P224"/>
  <c r="P223" s="1"/>
  <c r="O224"/>
  <c r="N224"/>
  <c r="N223" s="1"/>
  <c r="M224"/>
  <c r="M223" s="1"/>
  <c r="J224"/>
  <c r="J223" s="1"/>
  <c r="I224"/>
  <c r="H224"/>
  <c r="H223" s="1"/>
  <c r="G224"/>
  <c r="O223"/>
  <c r="I223"/>
  <c r="I222" s="1"/>
  <c r="I221" s="1"/>
  <c r="G223"/>
  <c r="W217"/>
  <c r="V217"/>
  <c r="T217"/>
  <c r="Q217"/>
  <c r="P217"/>
  <c r="N217"/>
  <c r="K217"/>
  <c r="K215" s="1"/>
  <c r="J217"/>
  <c r="H217"/>
  <c r="W216"/>
  <c r="V216"/>
  <c r="T216"/>
  <c r="T215" s="1"/>
  <c r="Q216"/>
  <c r="Q215" s="1"/>
  <c r="P216"/>
  <c r="N216"/>
  <c r="K216"/>
  <c r="J216"/>
  <c r="H216"/>
  <c r="L216" s="1"/>
  <c r="U215"/>
  <c r="S215"/>
  <c r="O215"/>
  <c r="M215"/>
  <c r="I215"/>
  <c r="G215"/>
  <c r="W214"/>
  <c r="V214"/>
  <c r="T214"/>
  <c r="Q214"/>
  <c r="Q212" s="1"/>
  <c r="P214"/>
  <c r="N214"/>
  <c r="R214" s="1"/>
  <c r="K214"/>
  <c r="J214"/>
  <c r="H214"/>
  <c r="W213"/>
  <c r="V213"/>
  <c r="T213"/>
  <c r="T212" s="1"/>
  <c r="Q213"/>
  <c r="P213"/>
  <c r="N213"/>
  <c r="N212" s="1"/>
  <c r="K213"/>
  <c r="J213"/>
  <c r="H213"/>
  <c r="U212"/>
  <c r="S212"/>
  <c r="S211" s="1"/>
  <c r="S210" s="1"/>
  <c r="S209" s="1"/>
  <c r="O212"/>
  <c r="O211" s="1"/>
  <c r="O210" s="1"/>
  <c r="O209" s="1"/>
  <c r="M212"/>
  <c r="M211" s="1"/>
  <c r="M210" s="1"/>
  <c r="M209" s="1"/>
  <c r="K212"/>
  <c r="K211" s="1"/>
  <c r="K210" s="1"/>
  <c r="K209" s="1"/>
  <c r="I212"/>
  <c r="G212"/>
  <c r="W208"/>
  <c r="T208"/>
  <c r="X208" s="1"/>
  <c r="Q208"/>
  <c r="N208"/>
  <c r="R208" s="1"/>
  <c r="K208"/>
  <c r="H208"/>
  <c r="W207"/>
  <c r="T207"/>
  <c r="Q207"/>
  <c r="N207"/>
  <c r="R207" s="1"/>
  <c r="K207"/>
  <c r="K206" s="1"/>
  <c r="K205" s="1"/>
  <c r="K204" s="1"/>
  <c r="K203" s="1"/>
  <c r="H207"/>
  <c r="L207" s="1"/>
  <c r="V206"/>
  <c r="V205" s="1"/>
  <c r="V204" s="1"/>
  <c r="V203" s="1"/>
  <c r="U206"/>
  <c r="U205" s="1"/>
  <c r="U204" s="1"/>
  <c r="U203" s="1"/>
  <c r="T206"/>
  <c r="T205" s="1"/>
  <c r="T204" s="1"/>
  <c r="T203" s="1"/>
  <c r="S206"/>
  <c r="P206"/>
  <c r="P205" s="1"/>
  <c r="P204" s="1"/>
  <c r="P203" s="1"/>
  <c r="O206"/>
  <c r="O205" s="1"/>
  <c r="O204" s="1"/>
  <c r="O203" s="1"/>
  <c r="M206"/>
  <c r="M205" s="1"/>
  <c r="M204" s="1"/>
  <c r="M203" s="1"/>
  <c r="J206"/>
  <c r="J205" s="1"/>
  <c r="J204" s="1"/>
  <c r="J203" s="1"/>
  <c r="I206"/>
  <c r="I205" s="1"/>
  <c r="I204" s="1"/>
  <c r="G206"/>
  <c r="G205" s="1"/>
  <c r="G204" s="1"/>
  <c r="G203" s="1"/>
  <c r="S205"/>
  <c r="S204" s="1"/>
  <c r="S203" s="1"/>
  <c r="I203"/>
  <c r="W202"/>
  <c r="W200" s="1"/>
  <c r="W199" s="1"/>
  <c r="W198" s="1"/>
  <c r="W197" s="1"/>
  <c r="T202"/>
  <c r="Q202"/>
  <c r="Q200" s="1"/>
  <c r="Q199" s="1"/>
  <c r="Q198" s="1"/>
  <c r="Q197" s="1"/>
  <c r="N202"/>
  <c r="R202" s="1"/>
  <c r="K202"/>
  <c r="J202"/>
  <c r="J200" s="1"/>
  <c r="J199" s="1"/>
  <c r="J198" s="1"/>
  <c r="J197" s="1"/>
  <c r="H202"/>
  <c r="W201"/>
  <c r="T201"/>
  <c r="X201" s="1"/>
  <c r="Q201"/>
  <c r="N201"/>
  <c r="K201"/>
  <c r="H201"/>
  <c r="V200"/>
  <c r="U200"/>
  <c r="U199" s="1"/>
  <c r="U198" s="1"/>
  <c r="U197" s="1"/>
  <c r="S200"/>
  <c r="S199" s="1"/>
  <c r="S198" s="1"/>
  <c r="S197" s="1"/>
  <c r="P200"/>
  <c r="P199" s="1"/>
  <c r="O200"/>
  <c r="O199" s="1"/>
  <c r="O198" s="1"/>
  <c r="O197" s="1"/>
  <c r="M200"/>
  <c r="M199" s="1"/>
  <c r="M198" s="1"/>
  <c r="M197" s="1"/>
  <c r="I200"/>
  <c r="I199" s="1"/>
  <c r="I198" s="1"/>
  <c r="I197" s="1"/>
  <c r="G200"/>
  <c r="G199" s="1"/>
  <c r="G198" s="1"/>
  <c r="G197" s="1"/>
  <c r="V199"/>
  <c r="V198" s="1"/>
  <c r="V197" s="1"/>
  <c r="P198"/>
  <c r="P197" s="1"/>
  <c r="X196"/>
  <c r="W196"/>
  <c r="W195" s="1"/>
  <c r="W194" s="1"/>
  <c r="W193" s="1"/>
  <c r="W192" s="1"/>
  <c r="W191" s="1"/>
  <c r="R196"/>
  <c r="R195" s="1"/>
  <c r="R194" s="1"/>
  <c r="R193" s="1"/>
  <c r="R192" s="1"/>
  <c r="R191" s="1"/>
  <c r="Q196"/>
  <c r="Q195" s="1"/>
  <c r="Q194" s="1"/>
  <c r="Q193" s="1"/>
  <c r="Q192" s="1"/>
  <c r="Q191" s="1"/>
  <c r="L196"/>
  <c r="K196"/>
  <c r="K195" s="1"/>
  <c r="K194" s="1"/>
  <c r="K193" s="1"/>
  <c r="K192" s="1"/>
  <c r="K191" s="1"/>
  <c r="X195"/>
  <c r="X194" s="1"/>
  <c r="X193" s="1"/>
  <c r="X192" s="1"/>
  <c r="X191" s="1"/>
  <c r="V195"/>
  <c r="V194" s="1"/>
  <c r="V193" s="1"/>
  <c r="V192" s="1"/>
  <c r="V191" s="1"/>
  <c r="U195"/>
  <c r="T195"/>
  <c r="T194" s="1"/>
  <c r="T193" s="1"/>
  <c r="T192" s="1"/>
  <c r="T191" s="1"/>
  <c r="S195"/>
  <c r="S194" s="1"/>
  <c r="S193" s="1"/>
  <c r="S192" s="1"/>
  <c r="S191" s="1"/>
  <c r="P195"/>
  <c r="P194" s="1"/>
  <c r="P193" s="1"/>
  <c r="P192" s="1"/>
  <c r="P191" s="1"/>
  <c r="O195"/>
  <c r="O194" s="1"/>
  <c r="O193" s="1"/>
  <c r="O192" s="1"/>
  <c r="O191" s="1"/>
  <c r="N195"/>
  <c r="N194" s="1"/>
  <c r="N193" s="1"/>
  <c r="N192" s="1"/>
  <c r="N191" s="1"/>
  <c r="M195"/>
  <c r="M194" s="1"/>
  <c r="M193" s="1"/>
  <c r="M192" s="1"/>
  <c r="M191" s="1"/>
  <c r="L195"/>
  <c r="L194" s="1"/>
  <c r="L193" s="1"/>
  <c r="L192" s="1"/>
  <c r="L191" s="1"/>
  <c r="J195"/>
  <c r="J194" s="1"/>
  <c r="I195"/>
  <c r="I194" s="1"/>
  <c r="I193" s="1"/>
  <c r="I192" s="1"/>
  <c r="I191" s="1"/>
  <c r="H195"/>
  <c r="H194" s="1"/>
  <c r="H193" s="1"/>
  <c r="H192" s="1"/>
  <c r="H191" s="1"/>
  <c r="G195"/>
  <c r="G194" s="1"/>
  <c r="G193" s="1"/>
  <c r="G192" s="1"/>
  <c r="G191" s="1"/>
  <c r="U194"/>
  <c r="U193" s="1"/>
  <c r="U192" s="1"/>
  <c r="J193"/>
  <c r="J192" s="1"/>
  <c r="J191" s="1"/>
  <c r="U191"/>
  <c r="X189"/>
  <c r="X188" s="1"/>
  <c r="X187" s="1"/>
  <c r="X186" s="1"/>
  <c r="X185" s="1"/>
  <c r="W189"/>
  <c r="W188" s="1"/>
  <c r="W187" s="1"/>
  <c r="W186" s="1"/>
  <c r="W185" s="1"/>
  <c r="T189"/>
  <c r="T188" s="1"/>
  <c r="T187" s="1"/>
  <c r="T186" s="1"/>
  <c r="T185" s="1"/>
  <c r="Q189"/>
  <c r="N189"/>
  <c r="R189" s="1"/>
  <c r="K189"/>
  <c r="K188" s="1"/>
  <c r="K187" s="1"/>
  <c r="K186" s="1"/>
  <c r="K185" s="1"/>
  <c r="H189"/>
  <c r="L189" s="1"/>
  <c r="L188" s="1"/>
  <c r="L187" s="1"/>
  <c r="L186" s="1"/>
  <c r="L185" s="1"/>
  <c r="V188"/>
  <c r="V187" s="1"/>
  <c r="V186" s="1"/>
  <c r="V185" s="1"/>
  <c r="U188"/>
  <c r="S188"/>
  <c r="S187" s="1"/>
  <c r="S186" s="1"/>
  <c r="S185" s="1"/>
  <c r="R188"/>
  <c r="R187" s="1"/>
  <c r="R186" s="1"/>
  <c r="R185" s="1"/>
  <c r="Q188"/>
  <c r="Q187" s="1"/>
  <c r="Q186" s="1"/>
  <c r="Q185" s="1"/>
  <c r="P188"/>
  <c r="P187" s="1"/>
  <c r="P186" s="1"/>
  <c r="P185" s="1"/>
  <c r="O188"/>
  <c r="O187" s="1"/>
  <c r="O186" s="1"/>
  <c r="O185" s="1"/>
  <c r="N188"/>
  <c r="N187" s="1"/>
  <c r="N186" s="1"/>
  <c r="N185" s="1"/>
  <c r="M188"/>
  <c r="J188"/>
  <c r="J187" s="1"/>
  <c r="J186" s="1"/>
  <c r="J185" s="1"/>
  <c r="I188"/>
  <c r="I187" s="1"/>
  <c r="I186" s="1"/>
  <c r="I185" s="1"/>
  <c r="G188"/>
  <c r="G187" s="1"/>
  <c r="G186" s="1"/>
  <c r="G185" s="1"/>
  <c r="U187"/>
  <c r="U186" s="1"/>
  <c r="U185" s="1"/>
  <c r="M187"/>
  <c r="M186" s="1"/>
  <c r="M185" s="1"/>
  <c r="X184"/>
  <c r="W184"/>
  <c r="R184"/>
  <c r="R182" s="1"/>
  <c r="R181" s="1"/>
  <c r="R180" s="1"/>
  <c r="R179" s="1"/>
  <c r="Q184"/>
  <c r="L184"/>
  <c r="K184"/>
  <c r="X183"/>
  <c r="W183"/>
  <c r="R183"/>
  <c r="Q183"/>
  <c r="L183"/>
  <c r="K183"/>
  <c r="V182"/>
  <c r="V181" s="1"/>
  <c r="V180" s="1"/>
  <c r="V179" s="1"/>
  <c r="U182"/>
  <c r="U181" s="1"/>
  <c r="U180" s="1"/>
  <c r="U179" s="1"/>
  <c r="T182"/>
  <c r="T181" s="1"/>
  <c r="T180" s="1"/>
  <c r="T179" s="1"/>
  <c r="S182"/>
  <c r="S181" s="1"/>
  <c r="S180" s="1"/>
  <c r="S179" s="1"/>
  <c r="P182"/>
  <c r="P181" s="1"/>
  <c r="P180" s="1"/>
  <c r="P179" s="1"/>
  <c r="O182"/>
  <c r="O181" s="1"/>
  <c r="O180" s="1"/>
  <c r="O179" s="1"/>
  <c r="N182"/>
  <c r="N181" s="1"/>
  <c r="N180" s="1"/>
  <c r="N179" s="1"/>
  <c r="M182"/>
  <c r="M181" s="1"/>
  <c r="M180" s="1"/>
  <c r="M179" s="1"/>
  <c r="J182"/>
  <c r="J181" s="1"/>
  <c r="J180" s="1"/>
  <c r="J179" s="1"/>
  <c r="I182"/>
  <c r="I181" s="1"/>
  <c r="I180" s="1"/>
  <c r="I179" s="1"/>
  <c r="H182"/>
  <c r="H181" s="1"/>
  <c r="H180" s="1"/>
  <c r="H179" s="1"/>
  <c r="G182"/>
  <c r="G181" s="1"/>
  <c r="G180" s="1"/>
  <c r="G179" s="1"/>
  <c r="G178" s="1"/>
  <c r="W177"/>
  <c r="W176" s="1"/>
  <c r="W175" s="1"/>
  <c r="W174" s="1"/>
  <c r="V177"/>
  <c r="V176" s="1"/>
  <c r="V175" s="1"/>
  <c r="V174" s="1"/>
  <c r="T177"/>
  <c r="T176" s="1"/>
  <c r="T175" s="1"/>
  <c r="T174" s="1"/>
  <c r="Q177"/>
  <c r="Q176" s="1"/>
  <c r="Q175" s="1"/>
  <c r="Q174" s="1"/>
  <c r="P177"/>
  <c r="P176" s="1"/>
  <c r="P175" s="1"/>
  <c r="P174" s="1"/>
  <c r="N177"/>
  <c r="K177"/>
  <c r="K176" s="1"/>
  <c r="K175" s="1"/>
  <c r="K174" s="1"/>
  <c r="J177"/>
  <c r="H177"/>
  <c r="U176"/>
  <c r="U175" s="1"/>
  <c r="U174" s="1"/>
  <c r="S176"/>
  <c r="S175" s="1"/>
  <c r="S174" s="1"/>
  <c r="O176"/>
  <c r="O175" s="1"/>
  <c r="O174" s="1"/>
  <c r="M176"/>
  <c r="M175" s="1"/>
  <c r="M174" s="1"/>
  <c r="J176"/>
  <c r="J175" s="1"/>
  <c r="J174" s="1"/>
  <c r="I176"/>
  <c r="I175" s="1"/>
  <c r="I174" s="1"/>
  <c r="G176"/>
  <c r="G175" s="1"/>
  <c r="G174" s="1"/>
  <c r="X173"/>
  <c r="X172" s="1"/>
  <c r="W173"/>
  <c r="W172" s="1"/>
  <c r="W170" s="1"/>
  <c r="R173"/>
  <c r="R172" s="1"/>
  <c r="Q173"/>
  <c r="Q172" s="1"/>
  <c r="Q171" s="1"/>
  <c r="L173"/>
  <c r="L172" s="1"/>
  <c r="K173"/>
  <c r="K172" s="1"/>
  <c r="V172"/>
  <c r="V171" s="1"/>
  <c r="U172"/>
  <c r="U170" s="1"/>
  <c r="T172"/>
  <c r="T171" s="1"/>
  <c r="S172"/>
  <c r="S170" s="1"/>
  <c r="P172"/>
  <c r="O172"/>
  <c r="O170" s="1"/>
  <c r="N172"/>
  <c r="M172"/>
  <c r="M171" s="1"/>
  <c r="J172"/>
  <c r="J171" s="1"/>
  <c r="I172"/>
  <c r="I171" s="1"/>
  <c r="H172"/>
  <c r="H171" s="1"/>
  <c r="G172"/>
  <c r="U171"/>
  <c r="P171"/>
  <c r="G171"/>
  <c r="T170"/>
  <c r="P170"/>
  <c r="G170"/>
  <c r="X169"/>
  <c r="X168" s="1"/>
  <c r="W169"/>
  <c r="W168" s="1"/>
  <c r="R169"/>
  <c r="R168" s="1"/>
  <c r="Q169"/>
  <c r="Q168" s="1"/>
  <c r="L169"/>
  <c r="K169"/>
  <c r="K168" s="1"/>
  <c r="V168"/>
  <c r="U168"/>
  <c r="T168"/>
  <c r="S168"/>
  <c r="P168"/>
  <c r="O168"/>
  <c r="N168"/>
  <c r="M168"/>
  <c r="L168"/>
  <c r="J168"/>
  <c r="I168"/>
  <c r="H168"/>
  <c r="G168"/>
  <c r="X167"/>
  <c r="X166" s="1"/>
  <c r="W167"/>
  <c r="W166" s="1"/>
  <c r="R167"/>
  <c r="R166" s="1"/>
  <c r="Q167"/>
  <c r="Q166" s="1"/>
  <c r="L167"/>
  <c r="L166" s="1"/>
  <c r="K167"/>
  <c r="K166" s="1"/>
  <c r="V166"/>
  <c r="U166"/>
  <c r="T166"/>
  <c r="S166"/>
  <c r="P166"/>
  <c r="O166"/>
  <c r="N166"/>
  <c r="M166"/>
  <c r="J166"/>
  <c r="I166"/>
  <c r="H166"/>
  <c r="G166"/>
  <c r="W165"/>
  <c r="W164" s="1"/>
  <c r="T165"/>
  <c r="T164" s="1"/>
  <c r="Q165"/>
  <c r="Q164" s="1"/>
  <c r="N165"/>
  <c r="R165" s="1"/>
  <c r="R164" s="1"/>
  <c r="K165"/>
  <c r="K164" s="1"/>
  <c r="H165"/>
  <c r="L165" s="1"/>
  <c r="L164" s="1"/>
  <c r="V164"/>
  <c r="U164"/>
  <c r="S164"/>
  <c r="P164"/>
  <c r="O164"/>
  <c r="M164"/>
  <c r="J164"/>
  <c r="I164"/>
  <c r="I163" s="1"/>
  <c r="G164"/>
  <c r="X162"/>
  <c r="W162"/>
  <c r="W160" s="1"/>
  <c r="W159" s="1"/>
  <c r="R162"/>
  <c r="Q162"/>
  <c r="L162"/>
  <c r="K162"/>
  <c r="K160" s="1"/>
  <c r="K159" s="1"/>
  <c r="X161"/>
  <c r="W161"/>
  <c r="R161"/>
  <c r="Q161"/>
  <c r="Q160" s="1"/>
  <c r="Q159" s="1"/>
  <c r="L161"/>
  <c r="K161"/>
  <c r="V160"/>
  <c r="V159" s="1"/>
  <c r="U160"/>
  <c r="U159" s="1"/>
  <c r="T160"/>
  <c r="T159" s="1"/>
  <c r="S160"/>
  <c r="S159" s="1"/>
  <c r="P160"/>
  <c r="P159" s="1"/>
  <c r="O160"/>
  <c r="N160"/>
  <c r="N159" s="1"/>
  <c r="M160"/>
  <c r="M159" s="1"/>
  <c r="J160"/>
  <c r="J159" s="1"/>
  <c r="I160"/>
  <c r="I159" s="1"/>
  <c r="H160"/>
  <c r="H159" s="1"/>
  <c r="G160"/>
  <c r="G159" s="1"/>
  <c r="O159"/>
  <c r="X155"/>
  <c r="W155"/>
  <c r="W154" s="1"/>
  <c r="R155"/>
  <c r="R154" s="1"/>
  <c r="Q155"/>
  <c r="Q154" s="1"/>
  <c r="L155"/>
  <c r="L154" s="1"/>
  <c r="K155"/>
  <c r="K154" s="1"/>
  <c r="X154"/>
  <c r="V154"/>
  <c r="U154"/>
  <c r="U151" s="1"/>
  <c r="U150" s="1"/>
  <c r="U149" s="1"/>
  <c r="U148" s="1"/>
  <c r="T154"/>
  <c r="S154"/>
  <c r="P154"/>
  <c r="O154"/>
  <c r="N154"/>
  <c r="M154"/>
  <c r="M151" s="1"/>
  <c r="M150" s="1"/>
  <c r="M149" s="1"/>
  <c r="M148" s="1"/>
  <c r="J154"/>
  <c r="I154"/>
  <c r="H154"/>
  <c r="G154"/>
  <c r="W153"/>
  <c r="W152" s="1"/>
  <c r="V153"/>
  <c r="V152" s="1"/>
  <c r="V151" s="1"/>
  <c r="V150" s="1"/>
  <c r="V149" s="1"/>
  <c r="V148" s="1"/>
  <c r="T153"/>
  <c r="Q153"/>
  <c r="Q152" s="1"/>
  <c r="P153"/>
  <c r="P152" s="1"/>
  <c r="N153"/>
  <c r="N152" s="1"/>
  <c r="N151" s="1"/>
  <c r="N150" s="1"/>
  <c r="N149" s="1"/>
  <c r="N148" s="1"/>
  <c r="K153"/>
  <c r="K152" s="1"/>
  <c r="J153"/>
  <c r="J152" s="1"/>
  <c r="H153"/>
  <c r="U152"/>
  <c r="T152"/>
  <c r="S152"/>
  <c r="O152"/>
  <c r="M152"/>
  <c r="I152"/>
  <c r="I151" s="1"/>
  <c r="I150" s="1"/>
  <c r="I149" s="1"/>
  <c r="I148" s="1"/>
  <c r="G152"/>
  <c r="G151" s="1"/>
  <c r="G150" s="1"/>
  <c r="G149" s="1"/>
  <c r="G148" s="1"/>
  <c r="X146"/>
  <c r="X145" s="1"/>
  <c r="W146"/>
  <c r="W145" s="1"/>
  <c r="R146"/>
  <c r="R145" s="1"/>
  <c r="Q146"/>
  <c r="Q145" s="1"/>
  <c r="L146"/>
  <c r="L145" s="1"/>
  <c r="K146"/>
  <c r="K145" s="1"/>
  <c r="V145"/>
  <c r="U145"/>
  <c r="T145"/>
  <c r="S145"/>
  <c r="S142" s="1"/>
  <c r="P145"/>
  <c r="O145"/>
  <c r="N145"/>
  <c r="M145"/>
  <c r="M142" s="1"/>
  <c r="J145"/>
  <c r="I145"/>
  <c r="H145"/>
  <c r="G145"/>
  <c r="X144"/>
  <c r="X143" s="1"/>
  <c r="W144"/>
  <c r="W143" s="1"/>
  <c r="R144"/>
  <c r="R143" s="1"/>
  <c r="Q144"/>
  <c r="Q143" s="1"/>
  <c r="L144"/>
  <c r="L143" s="1"/>
  <c r="L142" s="1"/>
  <c r="K144"/>
  <c r="K143" s="1"/>
  <c r="V143"/>
  <c r="U143"/>
  <c r="T143"/>
  <c r="S143"/>
  <c r="P143"/>
  <c r="O143"/>
  <c r="N143"/>
  <c r="M143"/>
  <c r="J143"/>
  <c r="I143"/>
  <c r="I142" s="1"/>
  <c r="H143"/>
  <c r="G143"/>
  <c r="G142" s="1"/>
  <c r="X141"/>
  <c r="X140" s="1"/>
  <c r="X139" s="1"/>
  <c r="W141"/>
  <c r="W140" s="1"/>
  <c r="W139" s="1"/>
  <c r="R141"/>
  <c r="R140" s="1"/>
  <c r="R139" s="1"/>
  <c r="Q141"/>
  <c r="Q140" s="1"/>
  <c r="Q139" s="1"/>
  <c r="L141"/>
  <c r="K141"/>
  <c r="K140" s="1"/>
  <c r="K139" s="1"/>
  <c r="V140"/>
  <c r="V139" s="1"/>
  <c r="U140"/>
  <c r="U139" s="1"/>
  <c r="T140"/>
  <c r="T139" s="1"/>
  <c r="S140"/>
  <c r="S139" s="1"/>
  <c r="P140"/>
  <c r="P139" s="1"/>
  <c r="O140"/>
  <c r="O139" s="1"/>
  <c r="N140"/>
  <c r="N139" s="1"/>
  <c r="M140"/>
  <c r="M139" s="1"/>
  <c r="L140"/>
  <c r="L139" s="1"/>
  <c r="J140"/>
  <c r="J139" s="1"/>
  <c r="I140"/>
  <c r="I139" s="1"/>
  <c r="H140"/>
  <c r="H139" s="1"/>
  <c r="G140"/>
  <c r="G139" s="1"/>
  <c r="X138"/>
  <c r="X137" s="1"/>
  <c r="W138"/>
  <c r="W137" s="1"/>
  <c r="R138"/>
  <c r="Q138"/>
  <c r="Q137" s="1"/>
  <c r="L138"/>
  <c r="L137" s="1"/>
  <c r="K138"/>
  <c r="K137" s="1"/>
  <c r="V137"/>
  <c r="U137"/>
  <c r="T137"/>
  <c r="S137"/>
  <c r="R137"/>
  <c r="P137"/>
  <c r="O137"/>
  <c r="N137"/>
  <c r="M137"/>
  <c r="J137"/>
  <c r="I137"/>
  <c r="H137"/>
  <c r="G137"/>
  <c r="X136"/>
  <c r="X135" s="1"/>
  <c r="X134" s="1"/>
  <c r="W136"/>
  <c r="W135" s="1"/>
  <c r="R136"/>
  <c r="R135" s="1"/>
  <c r="R134" s="1"/>
  <c r="Q136"/>
  <c r="Q135" s="1"/>
  <c r="L136"/>
  <c r="L135" s="1"/>
  <c r="K136"/>
  <c r="K135" s="1"/>
  <c r="V135"/>
  <c r="U135"/>
  <c r="T135"/>
  <c r="T134" s="1"/>
  <c r="S135"/>
  <c r="S134" s="1"/>
  <c r="P135"/>
  <c r="O135"/>
  <c r="O134" s="1"/>
  <c r="N135"/>
  <c r="M135"/>
  <c r="J135"/>
  <c r="I135"/>
  <c r="H135"/>
  <c r="G135"/>
  <c r="J134"/>
  <c r="H134"/>
  <c r="X132"/>
  <c r="X131" s="1"/>
  <c r="X130" s="1"/>
  <c r="X129" s="1"/>
  <c r="X128" s="1"/>
  <c r="W132"/>
  <c r="W131" s="1"/>
  <c r="W130" s="1"/>
  <c r="W129" s="1"/>
  <c r="W128" s="1"/>
  <c r="R132"/>
  <c r="Q132"/>
  <c r="Q131" s="1"/>
  <c r="Q130" s="1"/>
  <c r="Q129" s="1"/>
  <c r="Q128" s="1"/>
  <c r="L132"/>
  <c r="L131" s="1"/>
  <c r="L130" s="1"/>
  <c r="L129" s="1"/>
  <c r="L128" s="1"/>
  <c r="K132"/>
  <c r="K131" s="1"/>
  <c r="K130" s="1"/>
  <c r="K129" s="1"/>
  <c r="K128" s="1"/>
  <c r="V131"/>
  <c r="U131"/>
  <c r="U130" s="1"/>
  <c r="U129" s="1"/>
  <c r="U128" s="1"/>
  <c r="T131"/>
  <c r="T130" s="1"/>
  <c r="T129" s="1"/>
  <c r="T128" s="1"/>
  <c r="S131"/>
  <c r="S130" s="1"/>
  <c r="S129" s="1"/>
  <c r="S128" s="1"/>
  <c r="R131"/>
  <c r="R130" s="1"/>
  <c r="R129" s="1"/>
  <c r="R128" s="1"/>
  <c r="P131"/>
  <c r="P130" s="1"/>
  <c r="P129" s="1"/>
  <c r="P128" s="1"/>
  <c r="O131"/>
  <c r="O130" s="1"/>
  <c r="O129" s="1"/>
  <c r="O128" s="1"/>
  <c r="N131"/>
  <c r="N130" s="1"/>
  <c r="N129" s="1"/>
  <c r="N128" s="1"/>
  <c r="M131"/>
  <c r="M130" s="1"/>
  <c r="M129" s="1"/>
  <c r="M128" s="1"/>
  <c r="J131"/>
  <c r="J130" s="1"/>
  <c r="J129" s="1"/>
  <c r="J128" s="1"/>
  <c r="I131"/>
  <c r="I130" s="1"/>
  <c r="I129" s="1"/>
  <c r="I128" s="1"/>
  <c r="H131"/>
  <c r="H130" s="1"/>
  <c r="H129" s="1"/>
  <c r="H128" s="1"/>
  <c r="G131"/>
  <c r="G130" s="1"/>
  <c r="G129" s="1"/>
  <c r="G128" s="1"/>
  <c r="V130"/>
  <c r="V129" s="1"/>
  <c r="V128" s="1"/>
  <c r="X126"/>
  <c r="W126"/>
  <c r="R126"/>
  <c r="R125" s="1"/>
  <c r="R124" s="1"/>
  <c r="Q126"/>
  <c r="Q125" s="1"/>
  <c r="Q124" s="1"/>
  <c r="L126"/>
  <c r="L125" s="1"/>
  <c r="L124" s="1"/>
  <c r="K126"/>
  <c r="K125" s="1"/>
  <c r="K124" s="1"/>
  <c r="X125"/>
  <c r="X124" s="1"/>
  <c r="W125"/>
  <c r="W124" s="1"/>
  <c r="V125"/>
  <c r="U125"/>
  <c r="T125"/>
  <c r="S125"/>
  <c r="S124" s="1"/>
  <c r="P125"/>
  <c r="P124" s="1"/>
  <c r="O125"/>
  <c r="O124" s="1"/>
  <c r="N125"/>
  <c r="N124" s="1"/>
  <c r="M125"/>
  <c r="M124" s="1"/>
  <c r="J125"/>
  <c r="J124" s="1"/>
  <c r="I125"/>
  <c r="H125"/>
  <c r="H124" s="1"/>
  <c r="G125"/>
  <c r="G124" s="1"/>
  <c r="V124"/>
  <c r="U124"/>
  <c r="T124"/>
  <c r="I124"/>
  <c r="X123"/>
  <c r="X122" s="1"/>
  <c r="X121" s="1"/>
  <c r="W123"/>
  <c r="W122" s="1"/>
  <c r="W121" s="1"/>
  <c r="W120" s="1"/>
  <c r="W119" s="1"/>
  <c r="W118" s="1"/>
  <c r="R123"/>
  <c r="Q123"/>
  <c r="Q122" s="1"/>
  <c r="Q121" s="1"/>
  <c r="L123"/>
  <c r="L122" s="1"/>
  <c r="L121" s="1"/>
  <c r="L120" s="1"/>
  <c r="L119" s="1"/>
  <c r="L118" s="1"/>
  <c r="K123"/>
  <c r="K122" s="1"/>
  <c r="K121" s="1"/>
  <c r="K120" s="1"/>
  <c r="K119" s="1"/>
  <c r="K118" s="1"/>
  <c r="V122"/>
  <c r="V121" s="1"/>
  <c r="U122"/>
  <c r="U121" s="1"/>
  <c r="T122"/>
  <c r="T121" s="1"/>
  <c r="S122"/>
  <c r="S121" s="1"/>
  <c r="R122"/>
  <c r="R121" s="1"/>
  <c r="P122"/>
  <c r="P121" s="1"/>
  <c r="O122"/>
  <c r="O121" s="1"/>
  <c r="N122"/>
  <c r="N121" s="1"/>
  <c r="M122"/>
  <c r="M121" s="1"/>
  <c r="M120" s="1"/>
  <c r="M119" s="1"/>
  <c r="M118" s="1"/>
  <c r="J122"/>
  <c r="J121" s="1"/>
  <c r="I122"/>
  <c r="I121" s="1"/>
  <c r="H122"/>
  <c r="H121" s="1"/>
  <c r="G122"/>
  <c r="G121" s="1"/>
  <c r="X117"/>
  <c r="X116" s="1"/>
  <c r="X115" s="1"/>
  <c r="W117"/>
  <c r="W116" s="1"/>
  <c r="W115" s="1"/>
  <c r="R117"/>
  <c r="R116" s="1"/>
  <c r="R115" s="1"/>
  <c r="Q117"/>
  <c r="Q116" s="1"/>
  <c r="Q115" s="1"/>
  <c r="L117"/>
  <c r="L116" s="1"/>
  <c r="L115" s="1"/>
  <c r="K117"/>
  <c r="K116" s="1"/>
  <c r="K115" s="1"/>
  <c r="V116"/>
  <c r="V115" s="1"/>
  <c r="U116"/>
  <c r="U115" s="1"/>
  <c r="T116"/>
  <c r="T115" s="1"/>
  <c r="S116"/>
  <c r="S115" s="1"/>
  <c r="P116"/>
  <c r="P115" s="1"/>
  <c r="O116"/>
  <c r="O115" s="1"/>
  <c r="N116"/>
  <c r="N115" s="1"/>
  <c r="M116"/>
  <c r="M115" s="1"/>
  <c r="J116"/>
  <c r="J115" s="1"/>
  <c r="I116"/>
  <c r="I115" s="1"/>
  <c r="H116"/>
  <c r="H115" s="1"/>
  <c r="G116"/>
  <c r="G115"/>
  <c r="X114"/>
  <c r="X113" s="1"/>
  <c r="X112" s="1"/>
  <c r="X111" s="1"/>
  <c r="X110" s="1"/>
  <c r="X109" s="1"/>
  <c r="W114"/>
  <c r="W113" s="1"/>
  <c r="W112" s="1"/>
  <c r="R114"/>
  <c r="R113" s="1"/>
  <c r="R112" s="1"/>
  <c r="Q114"/>
  <c r="Q113" s="1"/>
  <c r="Q112" s="1"/>
  <c r="L114"/>
  <c r="L113" s="1"/>
  <c r="L112" s="1"/>
  <c r="K114"/>
  <c r="K113" s="1"/>
  <c r="K112" s="1"/>
  <c r="V113"/>
  <c r="V112" s="1"/>
  <c r="V111" s="1"/>
  <c r="V110" s="1"/>
  <c r="V109" s="1"/>
  <c r="U113"/>
  <c r="U112" s="1"/>
  <c r="T113"/>
  <c r="T112" s="1"/>
  <c r="S113"/>
  <c r="S112" s="1"/>
  <c r="P113"/>
  <c r="P112" s="1"/>
  <c r="O113"/>
  <c r="O112" s="1"/>
  <c r="O111" s="1"/>
  <c r="O110" s="1"/>
  <c r="O109" s="1"/>
  <c r="N113"/>
  <c r="N112" s="1"/>
  <c r="M113"/>
  <c r="M112" s="1"/>
  <c r="J113"/>
  <c r="J112" s="1"/>
  <c r="I113"/>
  <c r="I112" s="1"/>
  <c r="H113"/>
  <c r="H112" s="1"/>
  <c r="G113"/>
  <c r="G112" s="1"/>
  <c r="G111" s="1"/>
  <c r="G110" s="1"/>
  <c r="G109" s="1"/>
  <c r="W108"/>
  <c r="V108"/>
  <c r="T108"/>
  <c r="X108" s="1"/>
  <c r="Q108"/>
  <c r="P108"/>
  <c r="N108"/>
  <c r="K108"/>
  <c r="J108"/>
  <c r="H108"/>
  <c r="W107"/>
  <c r="V107"/>
  <c r="T107"/>
  <c r="Q107"/>
  <c r="Q106" s="1"/>
  <c r="Q105" s="1"/>
  <c r="Q104" s="1"/>
  <c r="Q103" s="1"/>
  <c r="P107"/>
  <c r="N107"/>
  <c r="R107" s="1"/>
  <c r="K107"/>
  <c r="J107"/>
  <c r="H107"/>
  <c r="U106"/>
  <c r="U105" s="1"/>
  <c r="U104" s="1"/>
  <c r="U103" s="1"/>
  <c r="S106"/>
  <c r="S105" s="1"/>
  <c r="S104" s="1"/>
  <c r="S103" s="1"/>
  <c r="O106"/>
  <c r="O105" s="1"/>
  <c r="O104" s="1"/>
  <c r="O103" s="1"/>
  <c r="M106"/>
  <c r="M105" s="1"/>
  <c r="M104" s="1"/>
  <c r="M103" s="1"/>
  <c r="I106"/>
  <c r="I105" s="1"/>
  <c r="I104" s="1"/>
  <c r="I103" s="1"/>
  <c r="G106"/>
  <c r="G105"/>
  <c r="G104" s="1"/>
  <c r="G103" s="1"/>
  <c r="X101"/>
  <c r="W101"/>
  <c r="W100" s="1"/>
  <c r="R101"/>
  <c r="Q101"/>
  <c r="Q100" s="1"/>
  <c r="L101"/>
  <c r="K101"/>
  <c r="K100" s="1"/>
  <c r="V100"/>
  <c r="U100"/>
  <c r="T100"/>
  <c r="S100"/>
  <c r="P100"/>
  <c r="O100"/>
  <c r="N100"/>
  <c r="R100" s="1"/>
  <c r="M100"/>
  <c r="J100"/>
  <c r="I100"/>
  <c r="H100"/>
  <c r="L100" s="1"/>
  <c r="G100"/>
  <c r="X99"/>
  <c r="X98" s="1"/>
  <c r="W99"/>
  <c r="W98" s="1"/>
  <c r="R99"/>
  <c r="R98" s="1"/>
  <c r="Q99"/>
  <c r="Q98" s="1"/>
  <c r="L99"/>
  <c r="L98" s="1"/>
  <c r="K99"/>
  <c r="K98" s="1"/>
  <c r="V98"/>
  <c r="U98"/>
  <c r="T98"/>
  <c r="S98"/>
  <c r="P98"/>
  <c r="O98"/>
  <c r="N98"/>
  <c r="M98"/>
  <c r="J98"/>
  <c r="I98"/>
  <c r="H98"/>
  <c r="G98"/>
  <c r="X97"/>
  <c r="X96" s="1"/>
  <c r="W97"/>
  <c r="W96" s="1"/>
  <c r="R97"/>
  <c r="R96" s="1"/>
  <c r="Q97"/>
  <c r="Q96" s="1"/>
  <c r="L97"/>
  <c r="L96" s="1"/>
  <c r="K97"/>
  <c r="K96" s="1"/>
  <c r="V96"/>
  <c r="U96"/>
  <c r="T96"/>
  <c r="S96"/>
  <c r="P96"/>
  <c r="O96"/>
  <c r="N96"/>
  <c r="M96"/>
  <c r="J96"/>
  <c r="I96"/>
  <c r="H96"/>
  <c r="G96"/>
  <c r="W95"/>
  <c r="V95"/>
  <c r="T95"/>
  <c r="T93" s="1"/>
  <c r="Q95"/>
  <c r="P95"/>
  <c r="N95"/>
  <c r="K95"/>
  <c r="J95"/>
  <c r="H95"/>
  <c r="W94"/>
  <c r="W93" s="1"/>
  <c r="V94"/>
  <c r="X94" s="1"/>
  <c r="T94"/>
  <c r="Q94"/>
  <c r="Q93" s="1"/>
  <c r="P94"/>
  <c r="N94"/>
  <c r="N93" s="1"/>
  <c r="K94"/>
  <c r="J94"/>
  <c r="H94"/>
  <c r="U93"/>
  <c r="S93"/>
  <c r="O93"/>
  <c r="M93"/>
  <c r="I93"/>
  <c r="H93"/>
  <c r="G93"/>
  <c r="W92"/>
  <c r="W91" s="1"/>
  <c r="T92"/>
  <c r="X92" s="1"/>
  <c r="X91" s="1"/>
  <c r="Q92"/>
  <c r="Q91" s="1"/>
  <c r="N92"/>
  <c r="N91" s="1"/>
  <c r="K92"/>
  <c r="K91" s="1"/>
  <c r="H92"/>
  <c r="V91"/>
  <c r="U91"/>
  <c r="T91"/>
  <c r="S91"/>
  <c r="P91"/>
  <c r="O91"/>
  <c r="M91"/>
  <c r="J91"/>
  <c r="I91"/>
  <c r="G91"/>
  <c r="X88"/>
  <c r="X87" s="1"/>
  <c r="X86" s="1"/>
  <c r="W88"/>
  <c r="R88"/>
  <c r="Q88"/>
  <c r="Q87" s="1"/>
  <c r="Q86" s="1"/>
  <c r="L88"/>
  <c r="L87" s="1"/>
  <c r="L86" s="1"/>
  <c r="K88"/>
  <c r="K87" s="1"/>
  <c r="K86" s="1"/>
  <c r="W87"/>
  <c r="W86" s="1"/>
  <c r="V87"/>
  <c r="V86" s="1"/>
  <c r="U87"/>
  <c r="U86" s="1"/>
  <c r="T87"/>
  <c r="T86" s="1"/>
  <c r="S87"/>
  <c r="S86" s="1"/>
  <c r="R87"/>
  <c r="R86" s="1"/>
  <c r="P87"/>
  <c r="P86" s="1"/>
  <c r="O87"/>
  <c r="O86" s="1"/>
  <c r="N87"/>
  <c r="N86" s="1"/>
  <c r="M87"/>
  <c r="M86" s="1"/>
  <c r="J87"/>
  <c r="I87"/>
  <c r="I86" s="1"/>
  <c r="H87"/>
  <c r="H86" s="1"/>
  <c r="G87"/>
  <c r="G86" s="1"/>
  <c r="J86"/>
  <c r="X85"/>
  <c r="X84" s="1"/>
  <c r="X83" s="1"/>
  <c r="W85"/>
  <c r="W84" s="1"/>
  <c r="W83" s="1"/>
  <c r="R85"/>
  <c r="R84" s="1"/>
  <c r="R83" s="1"/>
  <c r="Q85"/>
  <c r="Q84" s="1"/>
  <c r="Q83" s="1"/>
  <c r="L85"/>
  <c r="K85"/>
  <c r="K84" s="1"/>
  <c r="K83" s="1"/>
  <c r="V84"/>
  <c r="V83" s="1"/>
  <c r="U84"/>
  <c r="U83" s="1"/>
  <c r="T84"/>
  <c r="T83" s="1"/>
  <c r="S84"/>
  <c r="P84"/>
  <c r="O84"/>
  <c r="O83" s="1"/>
  <c r="N84"/>
  <c r="N83" s="1"/>
  <c r="M84"/>
  <c r="M83" s="1"/>
  <c r="L84"/>
  <c r="L83" s="1"/>
  <c r="J84"/>
  <c r="I84"/>
  <c r="I83" s="1"/>
  <c r="H84"/>
  <c r="H83" s="1"/>
  <c r="G84"/>
  <c r="G83" s="1"/>
  <c r="S83"/>
  <c r="P83"/>
  <c r="J83"/>
  <c r="X82"/>
  <c r="X81" s="1"/>
  <c r="X80" s="1"/>
  <c r="X79" s="1"/>
  <c r="X78" s="1"/>
  <c r="W82"/>
  <c r="W81" s="1"/>
  <c r="W80" s="1"/>
  <c r="R82"/>
  <c r="R81" s="1"/>
  <c r="R80" s="1"/>
  <c r="Q82"/>
  <c r="Q81" s="1"/>
  <c r="Q80" s="1"/>
  <c r="L82"/>
  <c r="L81" s="1"/>
  <c r="L80" s="1"/>
  <c r="L79" s="1"/>
  <c r="L78" s="1"/>
  <c r="K82"/>
  <c r="V81"/>
  <c r="V80" s="1"/>
  <c r="U81"/>
  <c r="U80" s="1"/>
  <c r="T81"/>
  <c r="T80" s="1"/>
  <c r="S81"/>
  <c r="S80" s="1"/>
  <c r="P81"/>
  <c r="P80" s="1"/>
  <c r="O81"/>
  <c r="N81"/>
  <c r="N80" s="1"/>
  <c r="M81"/>
  <c r="M80" s="1"/>
  <c r="K81"/>
  <c r="K80" s="1"/>
  <c r="J81"/>
  <c r="J80" s="1"/>
  <c r="I81"/>
  <c r="H81"/>
  <c r="H80" s="1"/>
  <c r="G81"/>
  <c r="G80" s="1"/>
  <c r="O80"/>
  <c r="I80"/>
  <c r="X77"/>
  <c r="X76" s="1"/>
  <c r="X75" s="1"/>
  <c r="X74" s="1"/>
  <c r="X73" s="1"/>
  <c r="W77"/>
  <c r="W76" s="1"/>
  <c r="W75" s="1"/>
  <c r="W74" s="1"/>
  <c r="W73" s="1"/>
  <c r="R77"/>
  <c r="R76" s="1"/>
  <c r="R75" s="1"/>
  <c r="R74" s="1"/>
  <c r="R73" s="1"/>
  <c r="Q77"/>
  <c r="Q76" s="1"/>
  <c r="Q75" s="1"/>
  <c r="Q74" s="1"/>
  <c r="Q73" s="1"/>
  <c r="L77"/>
  <c r="L76" s="1"/>
  <c r="L75" s="1"/>
  <c r="L74" s="1"/>
  <c r="L73" s="1"/>
  <c r="K77"/>
  <c r="K76" s="1"/>
  <c r="K75" s="1"/>
  <c r="K74" s="1"/>
  <c r="K73" s="1"/>
  <c r="V76"/>
  <c r="V75" s="1"/>
  <c r="V74" s="1"/>
  <c r="V73" s="1"/>
  <c r="U76"/>
  <c r="U75" s="1"/>
  <c r="U74" s="1"/>
  <c r="U73" s="1"/>
  <c r="T76"/>
  <c r="T75" s="1"/>
  <c r="S76"/>
  <c r="P76"/>
  <c r="P75" s="1"/>
  <c r="P74" s="1"/>
  <c r="P73" s="1"/>
  <c r="O76"/>
  <c r="O75" s="1"/>
  <c r="O74" s="1"/>
  <c r="O73" s="1"/>
  <c r="N76"/>
  <c r="N75" s="1"/>
  <c r="N74" s="1"/>
  <c r="N73" s="1"/>
  <c r="M76"/>
  <c r="M75" s="1"/>
  <c r="M74" s="1"/>
  <c r="M73" s="1"/>
  <c r="J76"/>
  <c r="J75" s="1"/>
  <c r="J74" s="1"/>
  <c r="J73" s="1"/>
  <c r="I76"/>
  <c r="I75" s="1"/>
  <c r="I74" s="1"/>
  <c r="I73" s="1"/>
  <c r="H76"/>
  <c r="H75" s="1"/>
  <c r="H74" s="1"/>
  <c r="H73" s="1"/>
  <c r="G76"/>
  <c r="G75" s="1"/>
  <c r="G74" s="1"/>
  <c r="G73" s="1"/>
  <c r="S75"/>
  <c r="S74" s="1"/>
  <c r="S73" s="1"/>
  <c r="T74"/>
  <c r="T73" s="1"/>
  <c r="X71"/>
  <c r="X70" s="1"/>
  <c r="X69" s="1"/>
  <c r="X68" s="1"/>
  <c r="X67" s="1"/>
  <c r="W71"/>
  <c r="W70" s="1"/>
  <c r="W69" s="1"/>
  <c r="W68" s="1"/>
  <c r="W67" s="1"/>
  <c r="R71"/>
  <c r="Q71"/>
  <c r="Q70" s="1"/>
  <c r="Q69" s="1"/>
  <c r="Q68" s="1"/>
  <c r="Q67" s="1"/>
  <c r="L71"/>
  <c r="L70" s="1"/>
  <c r="L69" s="1"/>
  <c r="L68" s="1"/>
  <c r="L67" s="1"/>
  <c r="K71"/>
  <c r="K70" s="1"/>
  <c r="V70"/>
  <c r="V69" s="1"/>
  <c r="V68" s="1"/>
  <c r="V67" s="1"/>
  <c r="U70"/>
  <c r="U69" s="1"/>
  <c r="U68" s="1"/>
  <c r="U67" s="1"/>
  <c r="T70"/>
  <c r="S70"/>
  <c r="R70"/>
  <c r="R69" s="1"/>
  <c r="R68" s="1"/>
  <c r="R67" s="1"/>
  <c r="P70"/>
  <c r="P69" s="1"/>
  <c r="P68" s="1"/>
  <c r="P67" s="1"/>
  <c r="O70"/>
  <c r="O69" s="1"/>
  <c r="O68" s="1"/>
  <c r="O67" s="1"/>
  <c r="N70"/>
  <c r="N69" s="1"/>
  <c r="N68" s="1"/>
  <c r="N67" s="1"/>
  <c r="M70"/>
  <c r="M69" s="1"/>
  <c r="M68" s="1"/>
  <c r="M67" s="1"/>
  <c r="J70"/>
  <c r="I70"/>
  <c r="I69" s="1"/>
  <c r="I68" s="1"/>
  <c r="I67" s="1"/>
  <c r="H70"/>
  <c r="H69" s="1"/>
  <c r="H68" s="1"/>
  <c r="H67" s="1"/>
  <c r="G70"/>
  <c r="G69" s="1"/>
  <c r="G68" s="1"/>
  <c r="G67" s="1"/>
  <c r="T69"/>
  <c r="T68" s="1"/>
  <c r="T67" s="1"/>
  <c r="S69"/>
  <c r="S68" s="1"/>
  <c r="S67" s="1"/>
  <c r="K69"/>
  <c r="K68" s="1"/>
  <c r="K67" s="1"/>
  <c r="J69"/>
  <c r="J68" s="1"/>
  <c r="J67" s="1"/>
  <c r="W66"/>
  <c r="W65" s="1"/>
  <c r="W64" s="1"/>
  <c r="W63" s="1"/>
  <c r="W62" s="1"/>
  <c r="V66"/>
  <c r="T66"/>
  <c r="Q66"/>
  <c r="Q65" s="1"/>
  <c r="Q64" s="1"/>
  <c r="Q63" s="1"/>
  <c r="Q62" s="1"/>
  <c r="P66"/>
  <c r="P65" s="1"/>
  <c r="P64" s="1"/>
  <c r="P63" s="1"/>
  <c r="P62" s="1"/>
  <c r="N66"/>
  <c r="K66"/>
  <c r="K65" s="1"/>
  <c r="K64" s="1"/>
  <c r="K63" s="1"/>
  <c r="K62" s="1"/>
  <c r="J66"/>
  <c r="J65" s="1"/>
  <c r="J64" s="1"/>
  <c r="J63" s="1"/>
  <c r="J62" s="1"/>
  <c r="H66"/>
  <c r="V65"/>
  <c r="V64" s="1"/>
  <c r="V63" s="1"/>
  <c r="V62" s="1"/>
  <c r="U65"/>
  <c r="U64" s="1"/>
  <c r="U63" s="1"/>
  <c r="U62" s="1"/>
  <c r="S65"/>
  <c r="S64" s="1"/>
  <c r="S63" s="1"/>
  <c r="S62" s="1"/>
  <c r="O65"/>
  <c r="O64" s="1"/>
  <c r="O63" s="1"/>
  <c r="O62" s="1"/>
  <c r="M65"/>
  <c r="M64" s="1"/>
  <c r="M63" s="1"/>
  <c r="M62" s="1"/>
  <c r="I65"/>
  <c r="I64" s="1"/>
  <c r="I63" s="1"/>
  <c r="I62" s="1"/>
  <c r="G65"/>
  <c r="G64"/>
  <c r="G63" s="1"/>
  <c r="G62" s="1"/>
  <c r="X61"/>
  <c r="X60" s="1"/>
  <c r="W61"/>
  <c r="W60" s="1"/>
  <c r="R61"/>
  <c r="R60" s="1"/>
  <c r="Q61"/>
  <c r="Q60" s="1"/>
  <c r="K61"/>
  <c r="J61"/>
  <c r="J60" s="1"/>
  <c r="H61"/>
  <c r="V60"/>
  <c r="U60"/>
  <c r="T60"/>
  <c r="S60"/>
  <c r="P60"/>
  <c r="O60"/>
  <c r="N60"/>
  <c r="M60"/>
  <c r="K60"/>
  <c r="I60"/>
  <c r="G60"/>
  <c r="X59"/>
  <c r="X58" s="1"/>
  <c r="W59"/>
  <c r="W58" s="1"/>
  <c r="R59"/>
  <c r="R58" s="1"/>
  <c r="Q59"/>
  <c r="K59"/>
  <c r="H59"/>
  <c r="L59" s="1"/>
  <c r="L58" s="1"/>
  <c r="V58"/>
  <c r="U58"/>
  <c r="T58"/>
  <c r="S58"/>
  <c r="Q58"/>
  <c r="P58"/>
  <c r="O58"/>
  <c r="N58"/>
  <c r="M58"/>
  <c r="K58"/>
  <c r="J58"/>
  <c r="I58"/>
  <c r="G58"/>
  <c r="X57"/>
  <c r="X56" s="1"/>
  <c r="W57"/>
  <c r="W56" s="1"/>
  <c r="L57"/>
  <c r="L56" s="1"/>
  <c r="K57"/>
  <c r="V56"/>
  <c r="U56"/>
  <c r="T56"/>
  <c r="S56"/>
  <c r="R56"/>
  <c r="Q56"/>
  <c r="P56"/>
  <c r="O56"/>
  <c r="N56"/>
  <c r="M56"/>
  <c r="K56"/>
  <c r="J56"/>
  <c r="I56"/>
  <c r="H56"/>
  <c r="G56"/>
  <c r="X55"/>
  <c r="W55"/>
  <c r="R55"/>
  <c r="Q55"/>
  <c r="L55"/>
  <c r="K55"/>
  <c r="K53" s="1"/>
  <c r="X54"/>
  <c r="X53" s="1"/>
  <c r="W54"/>
  <c r="R54"/>
  <c r="Q54"/>
  <c r="L54"/>
  <c r="K54"/>
  <c r="V53"/>
  <c r="U53"/>
  <c r="T53"/>
  <c r="S53"/>
  <c r="P53"/>
  <c r="O53"/>
  <c r="N53"/>
  <c r="M53"/>
  <c r="J53"/>
  <c r="I53"/>
  <c r="H53"/>
  <c r="G53"/>
  <c r="X52"/>
  <c r="W52"/>
  <c r="W50" s="1"/>
  <c r="R52"/>
  <c r="Q52"/>
  <c r="L52"/>
  <c r="L50" s="1"/>
  <c r="K52"/>
  <c r="X51"/>
  <c r="W51"/>
  <c r="R51"/>
  <c r="Q51"/>
  <c r="L51"/>
  <c r="K51"/>
  <c r="V50"/>
  <c r="U50"/>
  <c r="T50"/>
  <c r="S50"/>
  <c r="P50"/>
  <c r="O50"/>
  <c r="N50"/>
  <c r="M50"/>
  <c r="J50"/>
  <c r="I50"/>
  <c r="H50"/>
  <c r="G50"/>
  <c r="X47"/>
  <c r="X45" s="1"/>
  <c r="W47"/>
  <c r="R47"/>
  <c r="Q47"/>
  <c r="Q45" s="1"/>
  <c r="L47"/>
  <c r="K47"/>
  <c r="X46"/>
  <c r="W46"/>
  <c r="R46"/>
  <c r="Q46"/>
  <c r="L46"/>
  <c r="L45" s="1"/>
  <c r="K46"/>
  <c r="K45" s="1"/>
  <c r="W45"/>
  <c r="V45"/>
  <c r="U45"/>
  <c r="T45"/>
  <c r="S45"/>
  <c r="P45"/>
  <c r="O45"/>
  <c r="N45"/>
  <c r="M45"/>
  <c r="J45"/>
  <c r="I45"/>
  <c r="H45"/>
  <c r="G45"/>
  <c r="X44"/>
  <c r="X43" s="1"/>
  <c r="W44"/>
  <c r="W43" s="1"/>
  <c r="W42" s="1"/>
  <c r="R44"/>
  <c r="R43" s="1"/>
  <c r="Q44"/>
  <c r="Q43" s="1"/>
  <c r="L44"/>
  <c r="L43" s="1"/>
  <c r="L42" s="1"/>
  <c r="K44"/>
  <c r="K43" s="1"/>
  <c r="V43"/>
  <c r="V42" s="1"/>
  <c r="U43"/>
  <c r="U42" s="1"/>
  <c r="T43"/>
  <c r="T42" s="1"/>
  <c r="S43"/>
  <c r="P43"/>
  <c r="O43"/>
  <c r="N43"/>
  <c r="M43"/>
  <c r="M42" s="1"/>
  <c r="J43"/>
  <c r="I43"/>
  <c r="H43"/>
  <c r="H42" s="1"/>
  <c r="G43"/>
  <c r="G42" s="1"/>
  <c r="O42"/>
  <c r="X41"/>
  <c r="W41"/>
  <c r="R41"/>
  <c r="Q41"/>
  <c r="L41"/>
  <c r="K41"/>
  <c r="X40"/>
  <c r="W40"/>
  <c r="R40"/>
  <c r="R39" s="1"/>
  <c r="R38" s="1"/>
  <c r="Q40"/>
  <c r="Q39" s="1"/>
  <c r="Q38" s="1"/>
  <c r="L40"/>
  <c r="K40"/>
  <c r="X39"/>
  <c r="X38" s="1"/>
  <c r="V39"/>
  <c r="V38" s="1"/>
  <c r="U39"/>
  <c r="T39"/>
  <c r="T38" s="1"/>
  <c r="S39"/>
  <c r="S38" s="1"/>
  <c r="P39"/>
  <c r="P38" s="1"/>
  <c r="O39"/>
  <c r="O38" s="1"/>
  <c r="N39"/>
  <c r="N38" s="1"/>
  <c r="M39"/>
  <c r="M38" s="1"/>
  <c r="L39"/>
  <c r="L38" s="1"/>
  <c r="J39"/>
  <c r="J38" s="1"/>
  <c r="I39"/>
  <c r="I38" s="1"/>
  <c r="H39"/>
  <c r="H38" s="1"/>
  <c r="G39"/>
  <c r="G38" s="1"/>
  <c r="U38"/>
  <c r="X37"/>
  <c r="W37"/>
  <c r="R37"/>
  <c r="Q37"/>
  <c r="Q35" s="1"/>
  <c r="Q34" s="1"/>
  <c r="L37"/>
  <c r="L35" s="1"/>
  <c r="L34" s="1"/>
  <c r="K37"/>
  <c r="X36"/>
  <c r="W36"/>
  <c r="W35" s="1"/>
  <c r="W34" s="1"/>
  <c r="R36"/>
  <c r="Q36"/>
  <c r="L36"/>
  <c r="K36"/>
  <c r="K35" s="1"/>
  <c r="K34" s="1"/>
  <c r="V35"/>
  <c r="V34" s="1"/>
  <c r="U35"/>
  <c r="T35"/>
  <c r="S35"/>
  <c r="S34" s="1"/>
  <c r="R35"/>
  <c r="R34" s="1"/>
  <c r="P35"/>
  <c r="O35"/>
  <c r="O34" s="1"/>
  <c r="N35"/>
  <c r="N34" s="1"/>
  <c r="M35"/>
  <c r="M34" s="1"/>
  <c r="J35"/>
  <c r="J34" s="1"/>
  <c r="I35"/>
  <c r="I34" s="1"/>
  <c r="H35"/>
  <c r="G35"/>
  <c r="G34" s="1"/>
  <c r="U34"/>
  <c r="T34"/>
  <c r="P34"/>
  <c r="H34"/>
  <c r="X30"/>
  <c r="X29" s="1"/>
  <c r="W30"/>
  <c r="W29" s="1"/>
  <c r="R30"/>
  <c r="R29" s="1"/>
  <c r="Q30"/>
  <c r="Q29" s="1"/>
  <c r="K30"/>
  <c r="K29" s="1"/>
  <c r="J30"/>
  <c r="J29" s="1"/>
  <c r="H30"/>
  <c r="H29" s="1"/>
  <c r="V29"/>
  <c r="U29"/>
  <c r="T29"/>
  <c r="S29"/>
  <c r="P29"/>
  <c r="O29"/>
  <c r="N29"/>
  <c r="M29"/>
  <c r="I29"/>
  <c r="G29"/>
  <c r="X28"/>
  <c r="X27" s="1"/>
  <c r="W28"/>
  <c r="W27" s="1"/>
  <c r="R28"/>
  <c r="R27" s="1"/>
  <c r="Q28"/>
  <c r="K28"/>
  <c r="K27" s="1"/>
  <c r="H28"/>
  <c r="L28" s="1"/>
  <c r="L27" s="1"/>
  <c r="V27"/>
  <c r="V24" s="1"/>
  <c r="V23" s="1"/>
  <c r="U27"/>
  <c r="T27"/>
  <c r="S27"/>
  <c r="Q27"/>
  <c r="P27"/>
  <c r="O27"/>
  <c r="N27"/>
  <c r="M27"/>
  <c r="J27"/>
  <c r="I27"/>
  <c r="H27"/>
  <c r="G27"/>
  <c r="G24" s="1"/>
  <c r="G23" s="1"/>
  <c r="X26"/>
  <c r="X25" s="1"/>
  <c r="W26"/>
  <c r="W25" s="1"/>
  <c r="R26"/>
  <c r="Q26"/>
  <c r="L26"/>
  <c r="L25" s="1"/>
  <c r="K26"/>
  <c r="K25" s="1"/>
  <c r="V25"/>
  <c r="U25"/>
  <c r="T25"/>
  <c r="S25"/>
  <c r="R25"/>
  <c r="Q25"/>
  <c r="P25"/>
  <c r="O25"/>
  <c r="N25"/>
  <c r="M25"/>
  <c r="J25"/>
  <c r="I25"/>
  <c r="H25"/>
  <c r="G25"/>
  <c r="J24"/>
  <c r="J23" s="1"/>
  <c r="X22"/>
  <c r="X21" s="1"/>
  <c r="X20" s="1"/>
  <c r="W22"/>
  <c r="W21" s="1"/>
  <c r="W20" s="1"/>
  <c r="R22"/>
  <c r="R21" s="1"/>
  <c r="R20" s="1"/>
  <c r="Q22"/>
  <c r="Q21" s="1"/>
  <c r="Q20" s="1"/>
  <c r="L22"/>
  <c r="L21" s="1"/>
  <c r="L20" s="1"/>
  <c r="K22"/>
  <c r="T21"/>
  <c r="T20" s="1"/>
  <c r="S21"/>
  <c r="S20" s="1"/>
  <c r="P21"/>
  <c r="P20" s="1"/>
  <c r="O21"/>
  <c r="O20" s="1"/>
  <c r="N21"/>
  <c r="N20" s="1"/>
  <c r="M21"/>
  <c r="M20" s="1"/>
  <c r="K21"/>
  <c r="K20" s="1"/>
  <c r="J21"/>
  <c r="J20" s="1"/>
  <c r="I21"/>
  <c r="I20" s="1"/>
  <c r="H21"/>
  <c r="H20" s="1"/>
  <c r="G21"/>
  <c r="G20" s="1"/>
  <c r="V20"/>
  <c r="U20"/>
  <c r="X19"/>
  <c r="W19"/>
  <c r="R19"/>
  <c r="Q19"/>
  <c r="L19"/>
  <c r="K19"/>
  <c r="X18"/>
  <c r="X17" s="1"/>
  <c r="X16" s="1"/>
  <c r="W18"/>
  <c r="R18"/>
  <c r="Q18"/>
  <c r="L18"/>
  <c r="K18"/>
  <c r="W17"/>
  <c r="W16" s="1"/>
  <c r="V17"/>
  <c r="V16" s="1"/>
  <c r="U17"/>
  <c r="U16" s="1"/>
  <c r="U15" s="1"/>
  <c r="U14" s="1"/>
  <c r="T17"/>
  <c r="T16" s="1"/>
  <c r="S17"/>
  <c r="S16" s="1"/>
  <c r="P17"/>
  <c r="P16" s="1"/>
  <c r="O17"/>
  <c r="O16" s="1"/>
  <c r="O15" s="1"/>
  <c r="O14" s="1"/>
  <c r="N17"/>
  <c r="N16" s="1"/>
  <c r="M17"/>
  <c r="M16" s="1"/>
  <c r="J17"/>
  <c r="J16" s="1"/>
  <c r="I17"/>
  <c r="I16" s="1"/>
  <c r="H17"/>
  <c r="H16" s="1"/>
  <c r="G17"/>
  <c r="G16" s="1"/>
  <c r="G15" s="1"/>
  <c r="G14" s="1"/>
  <c r="Q1107" l="1"/>
  <c r="L1475"/>
  <c r="G1475"/>
  <c r="S1455"/>
  <c r="G1446"/>
  <c r="G1445" s="1"/>
  <c r="P1446"/>
  <c r="P1445" s="1"/>
  <c r="J1447"/>
  <c r="T1446"/>
  <c r="T1445" s="1"/>
  <c r="P1418"/>
  <c r="L1420"/>
  <c r="L1419" s="1"/>
  <c r="W1426"/>
  <c r="W1423" s="1"/>
  <c r="W1418" s="1"/>
  <c r="X1426"/>
  <c r="X1423" s="1"/>
  <c r="K1426"/>
  <c r="R1426"/>
  <c r="R1423" s="1"/>
  <c r="V1345"/>
  <c r="V1344" s="1"/>
  <c r="I1345"/>
  <c r="I1344" s="1"/>
  <c r="I1343" s="1"/>
  <c r="N1345"/>
  <c r="N1344" s="1"/>
  <c r="N1343" s="1"/>
  <c r="U1261"/>
  <c r="U1260" s="1"/>
  <c r="U1259" s="1"/>
  <c r="U1258" s="1"/>
  <c r="U1257" s="1"/>
  <c r="J1250"/>
  <c r="J1249" s="1"/>
  <c r="J1248" s="1"/>
  <c r="J1247" s="1"/>
  <c r="J1240" s="1"/>
  <c r="U1250"/>
  <c r="U1249" s="1"/>
  <c r="U1248" s="1"/>
  <c r="U1247" s="1"/>
  <c r="U1240" s="1"/>
  <c r="S1250"/>
  <c r="S1249" s="1"/>
  <c r="S1248" s="1"/>
  <c r="S1247" s="1"/>
  <c r="I1227"/>
  <c r="I1226" s="1"/>
  <c r="I1225" s="1"/>
  <c r="P1210"/>
  <c r="P1203" s="1"/>
  <c r="P1202" s="1"/>
  <c r="P1201" s="1"/>
  <c r="P1200" s="1"/>
  <c r="V1210"/>
  <c r="G1194"/>
  <c r="G1193" s="1"/>
  <c r="V1194"/>
  <c r="V1193" s="1"/>
  <c r="H1194"/>
  <c r="H1193" s="1"/>
  <c r="I1194"/>
  <c r="I1193" s="1"/>
  <c r="J1195"/>
  <c r="J1194" s="1"/>
  <c r="J1193" s="1"/>
  <c r="S1194"/>
  <c r="S1193" s="1"/>
  <c r="U1194"/>
  <c r="U1193" s="1"/>
  <c r="L1188"/>
  <c r="L1185" s="1"/>
  <c r="L1184" s="1"/>
  <c r="L1183" s="1"/>
  <c r="T1175"/>
  <c r="T1174" s="1"/>
  <c r="V1174"/>
  <c r="N1152"/>
  <c r="P1152"/>
  <c r="S1152"/>
  <c r="R1154"/>
  <c r="R1153" s="1"/>
  <c r="R1152" s="1"/>
  <c r="V1152"/>
  <c r="T1153"/>
  <c r="S1110"/>
  <c r="G1110"/>
  <c r="X1103"/>
  <c r="K1103"/>
  <c r="L1103"/>
  <c r="Q1103"/>
  <c r="Q1092" s="1"/>
  <c r="W1087"/>
  <c r="G1080"/>
  <c r="X1087"/>
  <c r="X1037"/>
  <c r="N1041"/>
  <c r="X1041"/>
  <c r="H1037"/>
  <c r="Q1037"/>
  <c r="J1018"/>
  <c r="J1017" s="1"/>
  <c r="J1016" s="1"/>
  <c r="W1000"/>
  <c r="W999" s="1"/>
  <c r="O1000"/>
  <c r="O999" s="1"/>
  <c r="O968"/>
  <c r="K968"/>
  <c r="P953"/>
  <c r="M925"/>
  <c r="N925"/>
  <c r="Q919"/>
  <c r="Q918" s="1"/>
  <c r="V900"/>
  <c r="V899" s="1"/>
  <c r="V898" s="1"/>
  <c r="Q888"/>
  <c r="R888"/>
  <c r="W846"/>
  <c r="L846"/>
  <c r="V836"/>
  <c r="K843"/>
  <c r="K836" s="1"/>
  <c r="J810"/>
  <c r="J809" s="1"/>
  <c r="J808" s="1"/>
  <c r="S795"/>
  <c r="S794" s="1"/>
  <c r="M795"/>
  <c r="L771"/>
  <c r="L770" s="1"/>
  <c r="V750"/>
  <c r="H750"/>
  <c r="M707"/>
  <c r="K713"/>
  <c r="W708"/>
  <c r="X708"/>
  <c r="H699"/>
  <c r="L704"/>
  <c r="J694"/>
  <c r="J693" s="1"/>
  <c r="J692" s="1"/>
  <c r="Q680"/>
  <c r="O680"/>
  <c r="J628"/>
  <c r="I621"/>
  <c r="I620" s="1"/>
  <c r="T621"/>
  <c r="T620" s="1"/>
  <c r="P621"/>
  <c r="P620" s="1"/>
  <c r="Q546"/>
  <c r="U546"/>
  <c r="U545" s="1"/>
  <c r="J546"/>
  <c r="V506"/>
  <c r="H506"/>
  <c r="W497"/>
  <c r="U465"/>
  <c r="U464" s="1"/>
  <c r="U463" s="1"/>
  <c r="V401"/>
  <c r="T353"/>
  <c r="M322"/>
  <c r="R326"/>
  <c r="R325" s="1"/>
  <c r="R324" s="1"/>
  <c r="R323" s="1"/>
  <c r="R322" s="1"/>
  <c r="T322"/>
  <c r="U315"/>
  <c r="U314" s="1"/>
  <c r="O315"/>
  <c r="O314" s="1"/>
  <c r="G303"/>
  <c r="Q303"/>
  <c r="Q278"/>
  <c r="Q277" s="1"/>
  <c r="Q276" s="1"/>
  <c r="Q275" s="1"/>
  <c r="R278"/>
  <c r="R277" s="1"/>
  <c r="R276" s="1"/>
  <c r="R275" s="1"/>
  <c r="K271"/>
  <c r="K270" s="1"/>
  <c r="K269" s="1"/>
  <c r="X241"/>
  <c r="X240" s="1"/>
  <c r="O235"/>
  <c r="O234" s="1"/>
  <c r="O233" s="1"/>
  <c r="W212"/>
  <c r="V212"/>
  <c r="H164"/>
  <c r="V163"/>
  <c r="M163"/>
  <c r="M158" s="1"/>
  <c r="R160"/>
  <c r="R159" s="1"/>
  <c r="J133"/>
  <c r="J127" s="1"/>
  <c r="J142"/>
  <c r="N142"/>
  <c r="K39"/>
  <c r="K38" s="1"/>
  <c r="X15"/>
  <c r="X14" s="1"/>
  <c r="V79"/>
  <c r="V78" s="1"/>
  <c r="R568"/>
  <c r="R567" s="1"/>
  <c r="N567"/>
  <c r="N562" s="1"/>
  <c r="N561" s="1"/>
  <c r="X216"/>
  <c r="W90"/>
  <c r="W89" s="1"/>
  <c r="S390"/>
  <c r="W391"/>
  <c r="W390" s="1"/>
  <c r="G478"/>
  <c r="G465" s="1"/>
  <c r="G464" s="1"/>
  <c r="G463" s="1"/>
  <c r="G457" s="1"/>
  <c r="K520"/>
  <c r="X675"/>
  <c r="X674" s="1"/>
  <c r="X671" s="1"/>
  <c r="X670" s="1"/>
  <c r="X669" s="1"/>
  <c r="K780"/>
  <c r="I42"/>
  <c r="K50"/>
  <c r="K49" s="1"/>
  <c r="K48" s="1"/>
  <c r="H106"/>
  <c r="H105" s="1"/>
  <c r="H104" s="1"/>
  <c r="H103" s="1"/>
  <c r="J111"/>
  <c r="J110" s="1"/>
  <c r="J109" s="1"/>
  <c r="V120"/>
  <c r="V119" s="1"/>
  <c r="V118" s="1"/>
  <c r="G134"/>
  <c r="V134"/>
  <c r="V142"/>
  <c r="S171"/>
  <c r="K200"/>
  <c r="K199" s="1"/>
  <c r="K198" s="1"/>
  <c r="K197" s="1"/>
  <c r="L214"/>
  <c r="O241"/>
  <c r="O240" s="1"/>
  <c r="U420"/>
  <c r="N423"/>
  <c r="U457"/>
  <c r="X484"/>
  <c r="X465" s="1"/>
  <c r="X464" s="1"/>
  <c r="X463" s="1"/>
  <c r="X457" s="1"/>
  <c r="S586"/>
  <c r="L1345"/>
  <c r="L1344" s="1"/>
  <c r="L1343" s="1"/>
  <c r="U79"/>
  <c r="U78" s="1"/>
  <c r="H188"/>
  <c r="H187" s="1"/>
  <c r="H186" s="1"/>
  <c r="H185" s="1"/>
  <c r="I220"/>
  <c r="V1080"/>
  <c r="R45"/>
  <c r="P111"/>
  <c r="P110" s="1"/>
  <c r="P109" s="1"/>
  <c r="W151"/>
  <c r="W150" s="1"/>
  <c r="W149" s="1"/>
  <c r="W148" s="1"/>
  <c r="N227"/>
  <c r="P241"/>
  <c r="P240" s="1"/>
  <c r="L92"/>
  <c r="L91" s="1"/>
  <c r="H91"/>
  <c r="I134"/>
  <c r="I133" s="1"/>
  <c r="I127" s="1"/>
  <c r="L134"/>
  <c r="H212"/>
  <c r="N351"/>
  <c r="R352"/>
  <c r="R351" s="1"/>
  <c r="L422"/>
  <c r="L421" s="1"/>
  <c r="H421"/>
  <c r="T427"/>
  <c r="W479"/>
  <c r="W478" s="1"/>
  <c r="S478"/>
  <c r="U515"/>
  <c r="Q545"/>
  <c r="L170"/>
  <c r="L171"/>
  <c r="P178"/>
  <c r="N235"/>
  <c r="N234" s="1"/>
  <c r="N233" s="1"/>
  <c r="Q300"/>
  <c r="Q299" s="1"/>
  <c r="G315"/>
  <c r="G314" s="1"/>
  <c r="Q326"/>
  <c r="Q325" s="1"/>
  <c r="Q324" s="1"/>
  <c r="Q323" s="1"/>
  <c r="Q322" s="1"/>
  <c r="T349"/>
  <c r="W362"/>
  <c r="W361" s="1"/>
  <c r="S361"/>
  <c r="T384"/>
  <c r="X385"/>
  <c r="X384" s="1"/>
  <c r="S702"/>
  <c r="W703"/>
  <c r="W702" s="1"/>
  <c r="K1037"/>
  <c r="L1425"/>
  <c r="L1424" s="1"/>
  <c r="J1424"/>
  <c r="J1423" s="1"/>
  <c r="J1418" s="1"/>
  <c r="R53"/>
  <c r="T79"/>
  <c r="T78" s="1"/>
  <c r="L177"/>
  <c r="L176" s="1"/>
  <c r="L175" s="1"/>
  <c r="L174" s="1"/>
  <c r="L271"/>
  <c r="L270" s="1"/>
  <c r="L269" s="1"/>
  <c r="R422"/>
  <c r="R421" s="1"/>
  <c r="N421"/>
  <c r="O178"/>
  <c r="I24"/>
  <c r="I23" s="1"/>
  <c r="I13" s="1"/>
  <c r="N42"/>
  <c r="O190"/>
  <c r="P465"/>
  <c r="P464" s="1"/>
  <c r="P463" s="1"/>
  <c r="P457" s="1"/>
  <c r="G621"/>
  <c r="G620" s="1"/>
  <c r="X682"/>
  <c r="X681" s="1"/>
  <c r="T681"/>
  <c r="T680" s="1"/>
  <c r="X1166"/>
  <c r="X1165" s="1"/>
  <c r="X1162" s="1"/>
  <c r="T1165"/>
  <c r="T1162" s="1"/>
  <c r="R17"/>
  <c r="R16" s="1"/>
  <c r="R15" s="1"/>
  <c r="R14" s="1"/>
  <c r="R13" s="1"/>
  <c r="G79"/>
  <c r="G78" s="1"/>
  <c r="X142"/>
  <c r="X133" s="1"/>
  <c r="X127" s="1"/>
  <c r="X102" s="1"/>
  <c r="O151"/>
  <c r="O150" s="1"/>
  <c r="O149" s="1"/>
  <c r="O148" s="1"/>
  <c r="H170"/>
  <c r="S235"/>
  <c r="S234" s="1"/>
  <c r="S233" s="1"/>
  <c r="G447"/>
  <c r="K448"/>
  <c r="K447" s="1"/>
  <c r="H547"/>
  <c r="L548"/>
  <c r="L547" s="1"/>
  <c r="L597"/>
  <c r="S24"/>
  <c r="S23" s="1"/>
  <c r="S13" s="1"/>
  <c r="T33"/>
  <c r="T32" s="1"/>
  <c r="N33"/>
  <c r="N32" s="1"/>
  <c r="N31" s="1"/>
  <c r="S15"/>
  <c r="S14" s="1"/>
  <c r="N24"/>
  <c r="N23" s="1"/>
  <c r="W24"/>
  <c r="W23" s="1"/>
  <c r="P42"/>
  <c r="P33" s="1"/>
  <c r="P32" s="1"/>
  <c r="P49"/>
  <c r="P48" s="1"/>
  <c r="N49"/>
  <c r="N48" s="1"/>
  <c r="R95"/>
  <c r="X120"/>
  <c r="X119" s="1"/>
  <c r="X118" s="1"/>
  <c r="P134"/>
  <c r="J170"/>
  <c r="X170"/>
  <c r="X171"/>
  <c r="G211"/>
  <c r="G210" s="1"/>
  <c r="G209" s="1"/>
  <c r="G190" s="1"/>
  <c r="J251"/>
  <c r="W315"/>
  <c r="W314" s="1"/>
  <c r="Q750"/>
  <c r="L33"/>
  <c r="L32" s="1"/>
  <c r="M15"/>
  <c r="M14" s="1"/>
  <c r="S79"/>
  <c r="S78" s="1"/>
  <c r="T15"/>
  <c r="T14" s="1"/>
  <c r="J15"/>
  <c r="J14" s="1"/>
  <c r="P24"/>
  <c r="P23" s="1"/>
  <c r="U24"/>
  <c r="U23" s="1"/>
  <c r="U13" s="1"/>
  <c r="T49"/>
  <c r="T48" s="1"/>
  <c r="T31" s="1"/>
  <c r="Q50"/>
  <c r="S49"/>
  <c r="S48" s="1"/>
  <c r="K93"/>
  <c r="W106"/>
  <c r="W105" s="1"/>
  <c r="W104" s="1"/>
  <c r="W103" s="1"/>
  <c r="H142"/>
  <c r="H133" s="1"/>
  <c r="H127" s="1"/>
  <c r="H102" s="1"/>
  <c r="N178"/>
  <c r="X182"/>
  <c r="X181" s="1"/>
  <c r="X180" s="1"/>
  <c r="X179" s="1"/>
  <c r="T211"/>
  <c r="T210" s="1"/>
  <c r="T209" s="1"/>
  <c r="W215"/>
  <c r="W211" s="1"/>
  <c r="W210" s="1"/>
  <c r="W209" s="1"/>
  <c r="W190" s="1"/>
  <c r="K230"/>
  <c r="K227" s="1"/>
  <c r="K222" s="1"/>
  <c r="K221" s="1"/>
  <c r="H259"/>
  <c r="H258" s="1"/>
  <c r="K278"/>
  <c r="K277" s="1"/>
  <c r="K276" s="1"/>
  <c r="K275" s="1"/>
  <c r="H274"/>
  <c r="K284"/>
  <c r="K283" s="1"/>
  <c r="K282" s="1"/>
  <c r="K281" s="1"/>
  <c r="R350"/>
  <c r="R349" s="1"/>
  <c r="N349"/>
  <c r="G574"/>
  <c r="G573" s="1"/>
  <c r="G572" s="1"/>
  <c r="G571" s="1"/>
  <c r="S925"/>
  <c r="K142"/>
  <c r="Q206"/>
  <c r="Q205" s="1"/>
  <c r="Q204" s="1"/>
  <c r="Q203" s="1"/>
  <c r="P212"/>
  <c r="W224"/>
  <c r="W223" s="1"/>
  <c r="R284"/>
  <c r="R283" s="1"/>
  <c r="R282" s="1"/>
  <c r="R281" s="1"/>
  <c r="R303"/>
  <c r="R298" s="1"/>
  <c r="R297" s="1"/>
  <c r="I377"/>
  <c r="P497"/>
  <c r="P556"/>
  <c r="P555" s="1"/>
  <c r="Q562"/>
  <c r="Q561" s="1"/>
  <c r="Q556" s="1"/>
  <c r="Q555" s="1"/>
  <c r="J602"/>
  <c r="J601" s="1"/>
  <c r="V699"/>
  <c r="T742"/>
  <c r="X743"/>
  <c r="X742" s="1"/>
  <c r="I1018"/>
  <c r="I1017" s="1"/>
  <c r="I1016" s="1"/>
  <c r="K1135"/>
  <c r="K1134" s="1"/>
  <c r="K1423"/>
  <c r="R94"/>
  <c r="R93" s="1"/>
  <c r="X95"/>
  <c r="X107"/>
  <c r="Q120"/>
  <c r="Q119" s="1"/>
  <c r="Q118" s="1"/>
  <c r="J120"/>
  <c r="J119" s="1"/>
  <c r="J118" s="1"/>
  <c r="U134"/>
  <c r="N215"/>
  <c r="N211" s="1"/>
  <c r="N210" s="1"/>
  <c r="N209" s="1"/>
  <c r="Q235"/>
  <c r="Q234" s="1"/>
  <c r="Q233" s="1"/>
  <c r="P235"/>
  <c r="P234" s="1"/>
  <c r="P233" s="1"/>
  <c r="Q259"/>
  <c r="Q258" s="1"/>
  <c r="T303"/>
  <c r="S315"/>
  <c r="S314" s="1"/>
  <c r="S296" s="1"/>
  <c r="G377"/>
  <c r="N401"/>
  <c r="P420"/>
  <c r="N497"/>
  <c r="M520"/>
  <c r="O546"/>
  <c r="I545"/>
  <c r="G586"/>
  <c r="P615"/>
  <c r="P614" s="1"/>
  <c r="P613" s="1"/>
  <c r="M649"/>
  <c r="I680"/>
  <c r="S1067"/>
  <c r="S1066" s="1"/>
  <c r="U1110"/>
  <c r="P1277"/>
  <c r="H1293"/>
  <c r="H1292" s="1"/>
  <c r="J515"/>
  <c r="O532"/>
  <c r="O531" s="1"/>
  <c r="P546"/>
  <c r="P545" s="1"/>
  <c r="R546"/>
  <c r="K545"/>
  <c r="M562"/>
  <c r="M561" s="1"/>
  <c r="M556" s="1"/>
  <c r="M555" s="1"/>
  <c r="N621"/>
  <c r="N620" s="1"/>
  <c r="I780"/>
  <c r="K846"/>
  <c r="T911"/>
  <c r="R1002"/>
  <c r="R1001" s="1"/>
  <c r="R1000" s="1"/>
  <c r="R999" s="1"/>
  <c r="N1001"/>
  <c r="N1000" s="1"/>
  <c r="N999" s="1"/>
  <c r="W520"/>
  <c r="Q581"/>
  <c r="Q580" s="1"/>
  <c r="S615"/>
  <c r="S614" s="1"/>
  <c r="S613" s="1"/>
  <c r="X621"/>
  <c r="X620" s="1"/>
  <c r="X632"/>
  <c r="X631" s="1"/>
  <c r="X630" s="1"/>
  <c r="X629" s="1"/>
  <c r="X628" s="1"/>
  <c r="U671"/>
  <c r="I699"/>
  <c r="Q704"/>
  <c r="L713"/>
  <c r="V780"/>
  <c r="Q968"/>
  <c r="Q1000"/>
  <c r="Q999" s="1"/>
  <c r="K1041"/>
  <c r="T1245"/>
  <c r="T1244" s="1"/>
  <c r="T1243" s="1"/>
  <c r="T1242" s="1"/>
  <c r="T1241" s="1"/>
  <c r="X1246"/>
  <c r="X1245" s="1"/>
  <c r="X1244" s="1"/>
  <c r="X1243" s="1"/>
  <c r="X1242" s="1"/>
  <c r="X1241" s="1"/>
  <c r="V1306"/>
  <c r="V1305" s="1"/>
  <c r="V1304" s="1"/>
  <c r="K1398"/>
  <c r="V432"/>
  <c r="V431" s="1"/>
  <c r="J497"/>
  <c r="V497"/>
  <c r="I506"/>
  <c r="G535"/>
  <c r="N578"/>
  <c r="K604"/>
  <c r="K603" s="1"/>
  <c r="I607"/>
  <c r="I602" s="1"/>
  <c r="I601" s="1"/>
  <c r="I600" s="1"/>
  <c r="O621"/>
  <c r="O620" s="1"/>
  <c r="R704"/>
  <c r="U707"/>
  <c r="J920"/>
  <c r="J919" s="1"/>
  <c r="J918" s="1"/>
  <c r="L921"/>
  <c r="L920" s="1"/>
  <c r="L919" s="1"/>
  <c r="L918" s="1"/>
  <c r="G956"/>
  <c r="G955" s="1"/>
  <c r="G954" s="1"/>
  <c r="G953" s="1"/>
  <c r="T1001"/>
  <c r="T1000" s="1"/>
  <c r="T999" s="1"/>
  <c r="X1002"/>
  <c r="X1001" s="1"/>
  <c r="X1000" s="1"/>
  <c r="X999" s="1"/>
  <c r="J1041"/>
  <c r="X1212"/>
  <c r="X1211" s="1"/>
  <c r="X1210" s="1"/>
  <c r="Q1217"/>
  <c r="Q1216" s="1"/>
  <c r="Q1215" s="1"/>
  <c r="Q1203" s="1"/>
  <c r="Q1202" s="1"/>
  <c r="N259"/>
  <c r="N258" s="1"/>
  <c r="Q271"/>
  <c r="Q270" s="1"/>
  <c r="Q269" s="1"/>
  <c r="Q251" s="1"/>
  <c r="Q284"/>
  <c r="Q283" s="1"/>
  <c r="Q282" s="1"/>
  <c r="Q281" s="1"/>
  <c r="S298"/>
  <c r="S297" s="1"/>
  <c r="J401"/>
  <c r="X401"/>
  <c r="M506"/>
  <c r="R515"/>
  <c r="G520"/>
  <c r="V526"/>
  <c r="V525" s="1"/>
  <c r="G546"/>
  <c r="X564"/>
  <c r="X563" s="1"/>
  <c r="S574"/>
  <c r="S573" s="1"/>
  <c r="S572" s="1"/>
  <c r="S571" s="1"/>
  <c r="X597"/>
  <c r="L632"/>
  <c r="L631" s="1"/>
  <c r="L630" s="1"/>
  <c r="L629" s="1"/>
  <c r="M750"/>
  <c r="M738" s="1"/>
  <c r="I763"/>
  <c r="I762" s="1"/>
  <c r="X767"/>
  <c r="X766" s="1"/>
  <c r="W857"/>
  <c r="W856" s="1"/>
  <c r="H1174"/>
  <c r="K1433"/>
  <c r="K1432" s="1"/>
  <c r="K1431" s="1"/>
  <c r="K1430" s="1"/>
  <c r="K1429" s="1"/>
  <c r="T1456"/>
  <c r="T1455" s="1"/>
  <c r="X1457"/>
  <c r="X1456" s="1"/>
  <c r="I274"/>
  <c r="V298"/>
  <c r="V297" s="1"/>
  <c r="N468"/>
  <c r="N515"/>
  <c r="H520"/>
  <c r="L566"/>
  <c r="L565" s="1"/>
  <c r="U574"/>
  <c r="U573" s="1"/>
  <c r="X585"/>
  <c r="X584" s="1"/>
  <c r="Q604"/>
  <c r="Q603" s="1"/>
  <c r="T607"/>
  <c r="T602" s="1"/>
  <c r="T601" s="1"/>
  <c r="M615"/>
  <c r="M614" s="1"/>
  <c r="M613" s="1"/>
  <c r="M600" s="1"/>
  <c r="S621"/>
  <c r="S620" s="1"/>
  <c r="X704"/>
  <c r="X699" s="1"/>
  <c r="W713"/>
  <c r="I707"/>
  <c r="V763"/>
  <c r="T795"/>
  <c r="T794" s="1"/>
  <c r="I1037"/>
  <c r="V1261"/>
  <c r="V1260" s="1"/>
  <c r="V1259" s="1"/>
  <c r="V1258" s="1"/>
  <c r="V1257" s="1"/>
  <c r="K79"/>
  <c r="K78" s="1"/>
  <c r="L95"/>
  <c r="N134"/>
  <c r="N133" s="1"/>
  <c r="N127" s="1"/>
  <c r="R142"/>
  <c r="R133" s="1"/>
  <c r="R127" s="1"/>
  <c r="Q151"/>
  <c r="Q150" s="1"/>
  <c r="Q149" s="1"/>
  <c r="Q148" s="1"/>
  <c r="G298"/>
  <c r="G297" s="1"/>
  <c r="G296" s="1"/>
  <c r="U303"/>
  <c r="U298" s="1"/>
  <c r="U297" s="1"/>
  <c r="U296" s="1"/>
  <c r="K362"/>
  <c r="K361" s="1"/>
  <c r="K342" s="1"/>
  <c r="K341" s="1"/>
  <c r="K340" s="1"/>
  <c r="K339" s="1"/>
  <c r="U401"/>
  <c r="L428"/>
  <c r="L427" s="1"/>
  <c r="O506"/>
  <c r="O515"/>
  <c r="J526"/>
  <c r="J525" s="1"/>
  <c r="L526"/>
  <c r="L525" s="1"/>
  <c r="G581"/>
  <c r="G580" s="1"/>
  <c r="X615"/>
  <c r="X614" s="1"/>
  <c r="X613" s="1"/>
  <c r="Q642"/>
  <c r="Q641" s="1"/>
  <c r="Q640" s="1"/>
  <c r="G680"/>
  <c r="K708"/>
  <c r="N732"/>
  <c r="N731" s="1"/>
  <c r="N730" s="1"/>
  <c r="N846"/>
  <c r="P941"/>
  <c r="P940" s="1"/>
  <c r="P939" s="1"/>
  <c r="G1054"/>
  <c r="G1047" s="1"/>
  <c r="G1046" s="1"/>
  <c r="K1055"/>
  <c r="K1054" s="1"/>
  <c r="M1119"/>
  <c r="N1411"/>
  <c r="W142"/>
  <c r="U142"/>
  <c r="X160"/>
  <c r="X159" s="1"/>
  <c r="R177"/>
  <c r="R176" s="1"/>
  <c r="R175" s="1"/>
  <c r="R174" s="1"/>
  <c r="M178"/>
  <c r="W182"/>
  <c r="W181" s="1"/>
  <c r="W180" s="1"/>
  <c r="W179" s="1"/>
  <c r="V303"/>
  <c r="R306"/>
  <c r="X352"/>
  <c r="X351" s="1"/>
  <c r="W604"/>
  <c r="W603" s="1"/>
  <c r="I615"/>
  <c r="I614" s="1"/>
  <c r="I613" s="1"/>
  <c r="K615"/>
  <c r="K614" s="1"/>
  <c r="K613" s="1"/>
  <c r="O732"/>
  <c r="O731" s="1"/>
  <c r="O730" s="1"/>
  <c r="M739"/>
  <c r="R795"/>
  <c r="R794" s="1"/>
  <c r="N953"/>
  <c r="O1304"/>
  <c r="L1433"/>
  <c r="N1475"/>
  <c r="N1470" s="1"/>
  <c r="N1469" s="1"/>
  <c r="O699"/>
  <c r="L732"/>
  <c r="L731" s="1"/>
  <c r="L730" s="1"/>
  <c r="O919"/>
  <c r="O918" s="1"/>
  <c r="T939"/>
  <c r="S956"/>
  <c r="S955" s="1"/>
  <c r="S954" s="1"/>
  <c r="S953" s="1"/>
  <c r="V968"/>
  <c r="H1018"/>
  <c r="H1017" s="1"/>
  <c r="H1016" s="1"/>
  <c r="L1031"/>
  <c r="L1027" s="1"/>
  <c r="L1026" s="1"/>
  <c r="J1095"/>
  <c r="P1135"/>
  <c r="P1134" s="1"/>
  <c r="U1152"/>
  <c r="U1145" s="1"/>
  <c r="L1176"/>
  <c r="L1175" s="1"/>
  <c r="L1174" s="1"/>
  <c r="L1169" s="1"/>
  <c r="N1185"/>
  <c r="N1184" s="1"/>
  <c r="N1183" s="1"/>
  <c r="W1185"/>
  <c r="W1184" s="1"/>
  <c r="W1183" s="1"/>
  <c r="W1227"/>
  <c r="W1226" s="1"/>
  <c r="W1225" s="1"/>
  <c r="W1224" s="1"/>
  <c r="N1250"/>
  <c r="N1249" s="1"/>
  <c r="N1248" s="1"/>
  <c r="N1247" s="1"/>
  <c r="V1277"/>
  <c r="V1276" s="1"/>
  <c r="V1275" s="1"/>
  <c r="U1277"/>
  <c r="U1276" s="1"/>
  <c r="U1275" s="1"/>
  <c r="U1274" s="1"/>
  <c r="U1273" s="1"/>
  <c r="U1272" s="1"/>
  <c r="G1325"/>
  <c r="V1325"/>
  <c r="Q1338"/>
  <c r="Q1337" s="1"/>
  <c r="P1411"/>
  <c r="S1423"/>
  <c r="I815"/>
  <c r="J846"/>
  <c r="Q846"/>
  <c r="X846"/>
  <c r="M1031"/>
  <c r="M1027" s="1"/>
  <c r="M1026" s="1"/>
  <c r="U1135"/>
  <c r="U1134" s="1"/>
  <c r="Q1162"/>
  <c r="I1174"/>
  <c r="I1169" s="1"/>
  <c r="U1174"/>
  <c r="U1169" s="1"/>
  <c r="O1227"/>
  <c r="O1226" s="1"/>
  <c r="O1225" s="1"/>
  <c r="O1224" s="1"/>
  <c r="X1227"/>
  <c r="X1226" s="1"/>
  <c r="X1225" s="1"/>
  <c r="X1224" s="1"/>
  <c r="M1372"/>
  <c r="V1446"/>
  <c r="V1445" s="1"/>
  <c r="J815"/>
  <c r="N1031"/>
  <c r="S1027"/>
  <c r="S1026" s="1"/>
  <c r="U1041"/>
  <c r="U1037" s="1"/>
  <c r="Q1086"/>
  <c r="Q1085" s="1"/>
  <c r="Q1080" s="1"/>
  <c r="M1135"/>
  <c r="W1171"/>
  <c r="W1170" s="1"/>
  <c r="P1185"/>
  <c r="P1184" s="1"/>
  <c r="P1183" s="1"/>
  <c r="S1227"/>
  <c r="S1226" s="1"/>
  <c r="S1225" s="1"/>
  <c r="S1224" s="1"/>
  <c r="I1250"/>
  <c r="I1249" s="1"/>
  <c r="I1248" s="1"/>
  <c r="I1247" s="1"/>
  <c r="S1277"/>
  <c r="K1283"/>
  <c r="W1289"/>
  <c r="L1326"/>
  <c r="L1325" s="1"/>
  <c r="L1329"/>
  <c r="S1332"/>
  <c r="M1338"/>
  <c r="M1337" s="1"/>
  <c r="X1399"/>
  <c r="P1404"/>
  <c r="O1423"/>
  <c r="O1418" s="1"/>
  <c r="H1446"/>
  <c r="H1445" s="1"/>
  <c r="N1446"/>
  <c r="N1445" s="1"/>
  <c r="L1464"/>
  <c r="I1475"/>
  <c r="I1470" s="1"/>
  <c r="I1469" s="1"/>
  <c r="G815"/>
  <c r="P836"/>
  <c r="T860"/>
  <c r="T859" s="1"/>
  <c r="T858" s="1"/>
  <c r="I878"/>
  <c r="I873" s="1"/>
  <c r="I872" s="1"/>
  <c r="N885"/>
  <c r="N884" s="1"/>
  <c r="S900"/>
  <c r="S899" s="1"/>
  <c r="S898" s="1"/>
  <c r="T928"/>
  <c r="T927" s="1"/>
  <c r="T926" s="1"/>
  <c r="T925" s="1"/>
  <c r="W980"/>
  <c r="O1031"/>
  <c r="O1027" s="1"/>
  <c r="O1026" s="1"/>
  <c r="G1031"/>
  <c r="G1027" s="1"/>
  <c r="G1026" s="1"/>
  <c r="I1041"/>
  <c r="H1067"/>
  <c r="M1080"/>
  <c r="X1107"/>
  <c r="G1135"/>
  <c r="G1134" s="1"/>
  <c r="H1152"/>
  <c r="K1188"/>
  <c r="K1185" s="1"/>
  <c r="K1184" s="1"/>
  <c r="K1183" s="1"/>
  <c r="Q1197"/>
  <c r="T1227"/>
  <c r="T1226" s="1"/>
  <c r="T1225" s="1"/>
  <c r="T1224" s="1"/>
  <c r="V1286"/>
  <c r="N1306"/>
  <c r="N1305" s="1"/>
  <c r="J1325"/>
  <c r="Q1329"/>
  <c r="T1332"/>
  <c r="K1338"/>
  <c r="K1337" s="1"/>
  <c r="X1345"/>
  <c r="X1344" s="1"/>
  <c r="X1343" s="1"/>
  <c r="J1475"/>
  <c r="J1470" s="1"/>
  <c r="J1469" s="1"/>
  <c r="Q708"/>
  <c r="Q707" s="1"/>
  <c r="J707"/>
  <c r="P732"/>
  <c r="P731" s="1"/>
  <c r="P730" s="1"/>
  <c r="S878"/>
  <c r="J900"/>
  <c r="J899" s="1"/>
  <c r="J898" s="1"/>
  <c r="P975"/>
  <c r="U1018"/>
  <c r="U1017" s="1"/>
  <c r="U1016" s="1"/>
  <c r="U1047"/>
  <c r="U1046" s="1"/>
  <c r="K1107"/>
  <c r="K1171"/>
  <c r="K1170" s="1"/>
  <c r="L1179"/>
  <c r="T1185"/>
  <c r="T1184" s="1"/>
  <c r="T1183" s="1"/>
  <c r="V1203"/>
  <c r="V1202" s="1"/>
  <c r="V1201" s="1"/>
  <c r="V1200" s="1"/>
  <c r="G1227"/>
  <c r="G1226" s="1"/>
  <c r="G1225" s="1"/>
  <c r="Q1283"/>
  <c r="Q1277" s="1"/>
  <c r="H1286"/>
  <c r="K1289"/>
  <c r="K1286" s="1"/>
  <c r="P1345"/>
  <c r="P1344" s="1"/>
  <c r="P1343" s="1"/>
  <c r="P1321" s="1"/>
  <c r="P1320" s="1"/>
  <c r="P1432"/>
  <c r="P1431" s="1"/>
  <c r="P1430" s="1"/>
  <c r="P1429" s="1"/>
  <c r="P1455"/>
  <c r="U1464"/>
  <c r="J1464"/>
  <c r="W1475"/>
  <c r="W1470" s="1"/>
  <c r="W1469" s="1"/>
  <c r="G846"/>
  <c r="K888"/>
  <c r="K885" s="1"/>
  <c r="K884" s="1"/>
  <c r="G885"/>
  <c r="G884" s="1"/>
  <c r="R931"/>
  <c r="R928" s="1"/>
  <c r="R927" s="1"/>
  <c r="R926" s="1"/>
  <c r="R925" s="1"/>
  <c r="K980"/>
  <c r="K975" s="1"/>
  <c r="K967" s="1"/>
  <c r="K966" s="1"/>
  <c r="K965" s="1"/>
  <c r="J1068"/>
  <c r="J1067" s="1"/>
  <c r="J1066" s="1"/>
  <c r="M1092"/>
  <c r="L1107"/>
  <c r="V1135"/>
  <c r="V1134" s="1"/>
  <c r="P1162"/>
  <c r="U1182"/>
  <c r="J1185"/>
  <c r="J1184" s="1"/>
  <c r="J1183" s="1"/>
  <c r="Q1188"/>
  <c r="M1194"/>
  <c r="M1193" s="1"/>
  <c r="W1197"/>
  <c r="W1194" s="1"/>
  <c r="W1193" s="1"/>
  <c r="M1210"/>
  <c r="H1250"/>
  <c r="H1249" s="1"/>
  <c r="H1248" s="1"/>
  <c r="H1247" s="1"/>
  <c r="R1280"/>
  <c r="J1277"/>
  <c r="P1286"/>
  <c r="W1329"/>
  <c r="W1325" s="1"/>
  <c r="W1324" s="1"/>
  <c r="W1323" s="1"/>
  <c r="W1322" s="1"/>
  <c r="Q1399"/>
  <c r="M1464"/>
  <c r="W1464"/>
  <c r="P699"/>
  <c r="R732"/>
  <c r="R731" s="1"/>
  <c r="R730" s="1"/>
  <c r="S732"/>
  <c r="S731" s="1"/>
  <c r="S730" s="1"/>
  <c r="P815"/>
  <c r="O860"/>
  <c r="O859" s="1"/>
  <c r="O858" s="1"/>
  <c r="U878"/>
  <c r="U873" s="1"/>
  <c r="U872" s="1"/>
  <c r="O911"/>
  <c r="O898" s="1"/>
  <c r="R941"/>
  <c r="R940" s="1"/>
  <c r="X1123"/>
  <c r="X1122" s="1"/>
  <c r="S1162"/>
  <c r="M1185"/>
  <c r="M1184" s="1"/>
  <c r="M1183" s="1"/>
  <c r="M1182" s="1"/>
  <c r="N1194"/>
  <c r="N1193" s="1"/>
  <c r="N1182" s="1"/>
  <c r="S1338"/>
  <c r="S1337" s="1"/>
  <c r="H1372"/>
  <c r="H1367" s="1"/>
  <c r="L1375"/>
  <c r="I1423"/>
  <c r="O1438"/>
  <c r="R1446"/>
  <c r="R1445" s="1"/>
  <c r="S1446"/>
  <c r="S1445" s="1"/>
  <c r="G1455"/>
  <c r="L1457"/>
  <c r="L1456" s="1"/>
  <c r="N1464"/>
  <c r="M732"/>
  <c r="M731" s="1"/>
  <c r="M730" s="1"/>
  <c r="H763"/>
  <c r="K815"/>
  <c r="P911"/>
  <c r="H919"/>
  <c r="H918" s="1"/>
  <c r="X931"/>
  <c r="W941"/>
  <c r="W940" s="1"/>
  <c r="W939" s="1"/>
  <c r="I968"/>
  <c r="M1000"/>
  <c r="M999" s="1"/>
  <c r="U1031"/>
  <c r="J1037"/>
  <c r="W1103"/>
  <c r="W1092" s="1"/>
  <c r="P1110"/>
  <c r="R1135"/>
  <c r="R1134" s="1"/>
  <c r="L1135"/>
  <c r="L1134" s="1"/>
  <c r="O1152"/>
  <c r="T1261"/>
  <c r="T1260" s="1"/>
  <c r="T1259" s="1"/>
  <c r="T1258" s="1"/>
  <c r="T1257" s="1"/>
  <c r="X1283"/>
  <c r="X1277" s="1"/>
  <c r="T1306"/>
  <c r="T1305" s="1"/>
  <c r="T1304" s="1"/>
  <c r="Q1375"/>
  <c r="U1398"/>
  <c r="H1404"/>
  <c r="L430"/>
  <c r="L429" s="1"/>
  <c r="H429"/>
  <c r="I90"/>
  <c r="I89" s="1"/>
  <c r="I111"/>
  <c r="I110" s="1"/>
  <c r="I109" s="1"/>
  <c r="T142"/>
  <c r="T133" s="1"/>
  <c r="T127" s="1"/>
  <c r="X202"/>
  <c r="X200" s="1"/>
  <c r="X199" s="1"/>
  <c r="X198" s="1"/>
  <c r="X197" s="1"/>
  <c r="M79"/>
  <c r="M78" s="1"/>
  <c r="Q90"/>
  <c r="Q89" s="1"/>
  <c r="J106"/>
  <c r="J105" s="1"/>
  <c r="J104" s="1"/>
  <c r="J103" s="1"/>
  <c r="K134"/>
  <c r="K133" s="1"/>
  <c r="K127" s="1"/>
  <c r="W15"/>
  <c r="W14" s="1"/>
  <c r="W13" s="1"/>
  <c r="J13"/>
  <c r="R24"/>
  <c r="R23" s="1"/>
  <c r="M90"/>
  <c r="M89" s="1"/>
  <c r="K170"/>
  <c r="K171"/>
  <c r="G839"/>
  <c r="G836" s="1"/>
  <c r="G835" s="1"/>
  <c r="G834" s="1"/>
  <c r="G833" s="1"/>
  <c r="G832" s="1"/>
  <c r="K840"/>
  <c r="K839" s="1"/>
  <c r="J93"/>
  <c r="J90" s="1"/>
  <c r="J89" s="1"/>
  <c r="L94"/>
  <c r="Q134"/>
  <c r="S178"/>
  <c r="K241"/>
  <c r="K240" s="1"/>
  <c r="W322"/>
  <c r="M134"/>
  <c r="M133" s="1"/>
  <c r="J151"/>
  <c r="J150" s="1"/>
  <c r="J149" s="1"/>
  <c r="J148" s="1"/>
  <c r="R206"/>
  <c r="R205" s="1"/>
  <c r="R204" s="1"/>
  <c r="R203" s="1"/>
  <c r="H24"/>
  <c r="H23" s="1"/>
  <c r="J42"/>
  <c r="K151"/>
  <c r="K150" s="1"/>
  <c r="K149" s="1"/>
  <c r="K148" s="1"/>
  <c r="R171"/>
  <c r="R170"/>
  <c r="Q241"/>
  <c r="Q240" s="1"/>
  <c r="R401"/>
  <c r="K42"/>
  <c r="K33" s="1"/>
  <c r="K32" s="1"/>
  <c r="Q211"/>
  <c r="Q210" s="1"/>
  <c r="Q209" s="1"/>
  <c r="N171"/>
  <c r="N170"/>
  <c r="J33"/>
  <c r="J32" s="1"/>
  <c r="J163"/>
  <c r="J158" s="1"/>
  <c r="J157" s="1"/>
  <c r="J156" s="1"/>
  <c r="J147" s="1"/>
  <c r="R42"/>
  <c r="R33" s="1"/>
  <c r="R32" s="1"/>
  <c r="X93"/>
  <c r="T111"/>
  <c r="T110" s="1"/>
  <c r="T109" s="1"/>
  <c r="L163"/>
  <c r="L208"/>
  <c r="L206" s="1"/>
  <c r="L205" s="1"/>
  <c r="L204" s="1"/>
  <c r="L203" s="1"/>
  <c r="H206"/>
  <c r="H205" s="1"/>
  <c r="H204" s="1"/>
  <c r="H203" s="1"/>
  <c r="U49"/>
  <c r="U48" s="1"/>
  <c r="U31" s="1"/>
  <c r="I79"/>
  <c r="I78" s="1"/>
  <c r="U111"/>
  <c r="U110" s="1"/>
  <c r="U109" s="1"/>
  <c r="R274"/>
  <c r="W420"/>
  <c r="N575"/>
  <c r="N574" s="1"/>
  <c r="N573" s="1"/>
  <c r="R576"/>
  <c r="R575" s="1"/>
  <c r="R574" s="1"/>
  <c r="R573" s="1"/>
  <c r="R1031"/>
  <c r="R1027" s="1"/>
  <c r="R1026" s="1"/>
  <c r="R1496"/>
  <c r="R1495" s="1"/>
  <c r="R1494" s="1"/>
  <c r="R1493" s="1"/>
  <c r="R1492" s="1"/>
  <c r="R1491" s="1"/>
  <c r="R1490" s="1"/>
  <c r="V15"/>
  <c r="V14" s="1"/>
  <c r="V13" s="1"/>
  <c r="V49"/>
  <c r="V48" s="1"/>
  <c r="R66"/>
  <c r="R65" s="1"/>
  <c r="R64" s="1"/>
  <c r="R63" s="1"/>
  <c r="R62" s="1"/>
  <c r="N79"/>
  <c r="N78" s="1"/>
  <c r="K90"/>
  <c r="K89" s="1"/>
  <c r="K72" s="1"/>
  <c r="O90"/>
  <c r="O89" s="1"/>
  <c r="L107"/>
  <c r="R108"/>
  <c r="R106" s="1"/>
  <c r="R105" s="1"/>
  <c r="R104" s="1"/>
  <c r="R103" s="1"/>
  <c r="P151"/>
  <c r="P150" s="1"/>
  <c r="P149" s="1"/>
  <c r="P148" s="1"/>
  <c r="H176"/>
  <c r="H175" s="1"/>
  <c r="H174" s="1"/>
  <c r="J178"/>
  <c r="X214"/>
  <c r="R217"/>
  <c r="X224"/>
  <c r="X223" s="1"/>
  <c r="G227"/>
  <c r="G222" s="1"/>
  <c r="G221" s="1"/>
  <c r="Q230"/>
  <c r="Q227" s="1"/>
  <c r="Q222" s="1"/>
  <c r="Q221" s="1"/>
  <c r="Q220" s="1"/>
  <c r="L403"/>
  <c r="L402" s="1"/>
  <c r="L401" s="1"/>
  <c r="H402"/>
  <c r="N425"/>
  <c r="X440"/>
  <c r="X439" s="1"/>
  <c r="K442"/>
  <c r="K441" s="1"/>
  <c r="G441"/>
  <c r="G671"/>
  <c r="P846"/>
  <c r="P835" s="1"/>
  <c r="P834" s="1"/>
  <c r="P833" s="1"/>
  <c r="P832" s="1"/>
  <c r="H111"/>
  <c r="H110" s="1"/>
  <c r="H109" s="1"/>
  <c r="W178"/>
  <c r="S190"/>
  <c r="J235"/>
  <c r="J234" s="1"/>
  <c r="J233" s="1"/>
  <c r="L235"/>
  <c r="L234" s="1"/>
  <c r="L233" s="1"/>
  <c r="N437"/>
  <c r="O465"/>
  <c r="O464" s="1"/>
  <c r="O463" s="1"/>
  <c r="O457" s="1"/>
  <c r="R520"/>
  <c r="T546"/>
  <c r="T545" s="1"/>
  <c r="T628"/>
  <c r="X653"/>
  <c r="X652" s="1"/>
  <c r="T652"/>
  <c r="T649" s="1"/>
  <c r="T648" s="1"/>
  <c r="T647" s="1"/>
  <c r="R767"/>
  <c r="R766" s="1"/>
  <c r="R763" s="1"/>
  <c r="R762" s="1"/>
  <c r="N766"/>
  <c r="N763" s="1"/>
  <c r="M24"/>
  <c r="M23" s="1"/>
  <c r="M13" s="1"/>
  <c r="P93"/>
  <c r="P90" s="1"/>
  <c r="P89" s="1"/>
  <c r="P72" s="1"/>
  <c r="I49"/>
  <c r="I48" s="1"/>
  <c r="G49"/>
  <c r="G48" s="1"/>
  <c r="P79"/>
  <c r="P78" s="1"/>
  <c r="K106"/>
  <c r="K105" s="1"/>
  <c r="K104" s="1"/>
  <c r="K103" s="1"/>
  <c r="K163"/>
  <c r="K158" s="1"/>
  <c r="K157" s="1"/>
  <c r="K156" s="1"/>
  <c r="W171"/>
  <c r="X213"/>
  <c r="X212" s="1"/>
  <c r="M227"/>
  <c r="M222" s="1"/>
  <c r="M221" s="1"/>
  <c r="K235"/>
  <c r="K234" s="1"/>
  <c r="K233" s="1"/>
  <c r="R241"/>
  <c r="R240" s="1"/>
  <c r="U251"/>
  <c r="N315"/>
  <c r="N314" s="1"/>
  <c r="H380"/>
  <c r="S535"/>
  <c r="S532" s="1"/>
  <c r="S531" s="1"/>
  <c r="W536"/>
  <c r="W535" s="1"/>
  <c r="L607"/>
  <c r="G820"/>
  <c r="K17"/>
  <c r="K16" s="1"/>
  <c r="K15" s="1"/>
  <c r="K14" s="1"/>
  <c r="X165"/>
  <c r="X164" s="1"/>
  <c r="X163" s="1"/>
  <c r="X230"/>
  <c r="M235"/>
  <c r="M234" s="1"/>
  <c r="M233" s="1"/>
  <c r="R235"/>
  <c r="R234" s="1"/>
  <c r="R233" s="1"/>
  <c r="G241"/>
  <c r="G240" s="1"/>
  <c r="S241"/>
  <c r="S240" s="1"/>
  <c r="R381"/>
  <c r="R380" s="1"/>
  <c r="N380"/>
  <c r="N377" s="1"/>
  <c r="G420"/>
  <c r="V532"/>
  <c r="V531" s="1"/>
  <c r="O794"/>
  <c r="K182"/>
  <c r="K181" s="1"/>
  <c r="K180" s="1"/>
  <c r="K179" s="1"/>
  <c r="K178" s="1"/>
  <c r="L17"/>
  <c r="L16" s="1"/>
  <c r="L15" s="1"/>
  <c r="L14" s="1"/>
  <c r="L53"/>
  <c r="W111"/>
  <c r="W110" s="1"/>
  <c r="W109" s="1"/>
  <c r="Q111"/>
  <c r="Q110" s="1"/>
  <c r="Q109" s="1"/>
  <c r="S120"/>
  <c r="S119" s="1"/>
  <c r="S118" s="1"/>
  <c r="S151"/>
  <c r="S150" s="1"/>
  <c r="S149" s="1"/>
  <c r="S148" s="1"/>
  <c r="S163"/>
  <c r="S158" s="1"/>
  <c r="S157" s="1"/>
  <c r="S156" s="1"/>
  <c r="S147" s="1"/>
  <c r="V170"/>
  <c r="N176"/>
  <c r="N175" s="1"/>
  <c r="N174" s="1"/>
  <c r="L182"/>
  <c r="L181" s="1"/>
  <c r="L180" s="1"/>
  <c r="L179" s="1"/>
  <c r="L178" s="1"/>
  <c r="N206"/>
  <c r="N205" s="1"/>
  <c r="N204" s="1"/>
  <c r="N203" s="1"/>
  <c r="U211"/>
  <c r="U210" s="1"/>
  <c r="U209" s="1"/>
  <c r="R216"/>
  <c r="R224"/>
  <c r="R223" s="1"/>
  <c r="O227"/>
  <c r="O222" s="1"/>
  <c r="O221" s="1"/>
  <c r="H241"/>
  <c r="H240" s="1"/>
  <c r="T425"/>
  <c r="X430"/>
  <c r="X429" s="1"/>
  <c r="X420" s="1"/>
  <c r="X497"/>
  <c r="O497"/>
  <c r="G532"/>
  <c r="G531" s="1"/>
  <c r="H626"/>
  <c r="L627"/>
  <c r="L626" s="1"/>
  <c r="T178"/>
  <c r="Q182"/>
  <c r="Q181" s="1"/>
  <c r="Q180" s="1"/>
  <c r="Q179" s="1"/>
  <c r="Q178" s="1"/>
  <c r="X235"/>
  <c r="X234" s="1"/>
  <c r="X233" s="1"/>
  <c r="U235"/>
  <c r="U234" s="1"/>
  <c r="U233" s="1"/>
  <c r="U241"/>
  <c r="U240" s="1"/>
  <c r="U506"/>
  <c r="U496" s="1"/>
  <c r="O556"/>
  <c r="O555" s="1"/>
  <c r="H674"/>
  <c r="H671" s="1"/>
  <c r="L675"/>
  <c r="L674" s="1"/>
  <c r="L671" s="1"/>
  <c r="Q17"/>
  <c r="Q16" s="1"/>
  <c r="R50"/>
  <c r="V93"/>
  <c r="V90" s="1"/>
  <c r="V89" s="1"/>
  <c r="V72" s="1"/>
  <c r="G120"/>
  <c r="G119" s="1"/>
  <c r="G118" s="1"/>
  <c r="L160"/>
  <c r="L159" s="1"/>
  <c r="L158" s="1"/>
  <c r="L157" s="1"/>
  <c r="L156" s="1"/>
  <c r="N15"/>
  <c r="N14" s="1"/>
  <c r="N13" s="1"/>
  <c r="O33"/>
  <c r="O32" s="1"/>
  <c r="S42"/>
  <c r="Q42"/>
  <c r="Q33" s="1"/>
  <c r="Q32" s="1"/>
  <c r="H79"/>
  <c r="H78" s="1"/>
  <c r="H120"/>
  <c r="H119" s="1"/>
  <c r="H118" s="1"/>
  <c r="U120"/>
  <c r="U119" s="1"/>
  <c r="U118" s="1"/>
  <c r="R120"/>
  <c r="R119" s="1"/>
  <c r="R118" s="1"/>
  <c r="T151"/>
  <c r="T150" s="1"/>
  <c r="T149" s="1"/>
  <c r="T148" s="1"/>
  <c r="I158"/>
  <c r="U163"/>
  <c r="U158" s="1"/>
  <c r="U157" s="1"/>
  <c r="U156" s="1"/>
  <c r="U147" s="1"/>
  <c r="O163"/>
  <c r="O158" s="1"/>
  <c r="O157" s="1"/>
  <c r="O156" s="1"/>
  <c r="O147" s="1"/>
  <c r="R178"/>
  <c r="W206"/>
  <c r="W205" s="1"/>
  <c r="W204" s="1"/>
  <c r="W203" s="1"/>
  <c r="P259"/>
  <c r="P258" s="1"/>
  <c r="W303"/>
  <c r="T315"/>
  <c r="T314" s="1"/>
  <c r="O342"/>
  <c r="O341" s="1"/>
  <c r="O340" s="1"/>
  <c r="O339" s="1"/>
  <c r="Q446"/>
  <c r="Q445" s="1"/>
  <c r="Q432" s="1"/>
  <c r="Q431" s="1"/>
  <c r="V465"/>
  <c r="V464" s="1"/>
  <c r="V463" s="1"/>
  <c r="V457" s="1"/>
  <c r="W671"/>
  <c r="M33"/>
  <c r="M32" s="1"/>
  <c r="O24"/>
  <c r="O23" s="1"/>
  <c r="O13" s="1"/>
  <c r="X35"/>
  <c r="X34" s="1"/>
  <c r="X33" s="1"/>
  <c r="X32" s="1"/>
  <c r="X50"/>
  <c r="X49" s="1"/>
  <c r="X48" s="1"/>
  <c r="W53"/>
  <c r="W49" s="1"/>
  <c r="W48" s="1"/>
  <c r="X106"/>
  <c r="X105" s="1"/>
  <c r="X104" s="1"/>
  <c r="X103" s="1"/>
  <c r="I120"/>
  <c r="I119" s="1"/>
  <c r="I118" s="1"/>
  <c r="G163"/>
  <c r="G158" s="1"/>
  <c r="G157" s="1"/>
  <c r="G156" s="1"/>
  <c r="G147" s="1"/>
  <c r="U178"/>
  <c r="K190"/>
  <c r="X207"/>
  <c r="X206" s="1"/>
  <c r="X205" s="1"/>
  <c r="X204" s="1"/>
  <c r="X203" s="1"/>
  <c r="R230"/>
  <c r="R227" s="1"/>
  <c r="R222" s="1"/>
  <c r="R221" s="1"/>
  <c r="M251"/>
  <c r="V342"/>
  <c r="V341" s="1"/>
  <c r="V340" s="1"/>
  <c r="V339" s="1"/>
  <c r="I401"/>
  <c r="I420"/>
  <c r="W780"/>
  <c r="M377"/>
  <c r="W574"/>
  <c r="W573" s="1"/>
  <c r="W39"/>
  <c r="W38" s="1"/>
  <c r="W33" s="1"/>
  <c r="W32" s="1"/>
  <c r="J49"/>
  <c r="J48" s="1"/>
  <c r="Q53"/>
  <c r="M49"/>
  <c r="M48" s="1"/>
  <c r="T120"/>
  <c r="T119" s="1"/>
  <c r="T118" s="1"/>
  <c r="X153"/>
  <c r="X152" s="1"/>
  <c r="X151" s="1"/>
  <c r="X150" s="1"/>
  <c r="X149" s="1"/>
  <c r="X148" s="1"/>
  <c r="X24"/>
  <c r="X23" s="1"/>
  <c r="X13" s="1"/>
  <c r="T24"/>
  <c r="T23" s="1"/>
  <c r="T13" s="1"/>
  <c r="U33"/>
  <c r="U32" s="1"/>
  <c r="O49"/>
  <c r="O48" s="1"/>
  <c r="J79"/>
  <c r="J78" s="1"/>
  <c r="Q142"/>
  <c r="L153"/>
  <c r="L152" s="1"/>
  <c r="H163"/>
  <c r="H158" s="1"/>
  <c r="H157" s="1"/>
  <c r="Q163"/>
  <c r="Q158" s="1"/>
  <c r="M190"/>
  <c r="I211"/>
  <c r="I210" s="1"/>
  <c r="I209" s="1"/>
  <c r="I190" s="1"/>
  <c r="L213"/>
  <c r="L212" s="1"/>
  <c r="X227"/>
  <c r="X222" s="1"/>
  <c r="X221" s="1"/>
  <c r="W230"/>
  <c r="W227" s="1"/>
  <c r="T259"/>
  <c r="T258" s="1"/>
  <c r="H372"/>
  <c r="H371" s="1"/>
  <c r="H370" s="1"/>
  <c r="L373"/>
  <c r="L372" s="1"/>
  <c r="L371" s="1"/>
  <c r="L370" s="1"/>
  <c r="Q526"/>
  <c r="Q525" s="1"/>
  <c r="L604"/>
  <c r="L603" s="1"/>
  <c r="U680"/>
  <c r="G744"/>
  <c r="G739" s="1"/>
  <c r="K745"/>
  <c r="K744" s="1"/>
  <c r="K739" s="1"/>
  <c r="P298"/>
  <c r="P297" s="1"/>
  <c r="M401"/>
  <c r="U432"/>
  <c r="U431" s="1"/>
  <c r="L506"/>
  <c r="I515"/>
  <c r="I520"/>
  <c r="V520"/>
  <c r="Q607"/>
  <c r="Q602" s="1"/>
  <c r="Q601" s="1"/>
  <c r="K621"/>
  <c r="K620" s="1"/>
  <c r="R632"/>
  <c r="R631" s="1"/>
  <c r="R630" s="1"/>
  <c r="R629" s="1"/>
  <c r="R628" s="1"/>
  <c r="I671"/>
  <c r="U763"/>
  <c r="P794"/>
  <c r="V259"/>
  <c r="V258" s="1"/>
  <c r="V251" s="1"/>
  <c r="T274"/>
  <c r="J274"/>
  <c r="W326"/>
  <c r="W325" s="1"/>
  <c r="W324" s="1"/>
  <c r="W323" s="1"/>
  <c r="P401"/>
  <c r="K420"/>
  <c r="L456"/>
  <c r="L455" s="1"/>
  <c r="L454" s="1"/>
  <c r="L453" s="1"/>
  <c r="R506"/>
  <c r="W515"/>
  <c r="T526"/>
  <c r="T525" s="1"/>
  <c r="X546"/>
  <c r="X545" s="1"/>
  <c r="V562"/>
  <c r="V561" s="1"/>
  <c r="V556" s="1"/>
  <c r="V555" s="1"/>
  <c r="M574"/>
  <c r="M573" s="1"/>
  <c r="H578"/>
  <c r="V581"/>
  <c r="V580" s="1"/>
  <c r="V602"/>
  <c r="V601" s="1"/>
  <c r="G615"/>
  <c r="G614" s="1"/>
  <c r="G613" s="1"/>
  <c r="S707"/>
  <c r="L708"/>
  <c r="G707"/>
  <c r="G698" s="1"/>
  <c r="G697" s="1"/>
  <c r="G696" s="1"/>
  <c r="T707"/>
  <c r="T698" s="1"/>
  <c r="T697" s="1"/>
  <c r="T696" s="1"/>
  <c r="H795"/>
  <c r="H794" s="1"/>
  <c r="V795"/>
  <c r="V794" s="1"/>
  <c r="Q820"/>
  <c r="Q814" s="1"/>
  <c r="Q813" s="1"/>
  <c r="Q812" s="1"/>
  <c r="M836"/>
  <c r="W1067"/>
  <c r="W1066" s="1"/>
  <c r="Q1110"/>
  <c r="K306"/>
  <c r="K303" s="1"/>
  <c r="J342"/>
  <c r="J341" s="1"/>
  <c r="J340" s="1"/>
  <c r="J339" s="1"/>
  <c r="I465"/>
  <c r="I464" s="1"/>
  <c r="I463" s="1"/>
  <c r="I457" s="1"/>
  <c r="N465"/>
  <c r="N464" s="1"/>
  <c r="N463" s="1"/>
  <c r="N457" s="1"/>
  <c r="T532"/>
  <c r="T531" s="1"/>
  <c r="J532"/>
  <c r="J531" s="1"/>
  <c r="P572"/>
  <c r="P571" s="1"/>
  <c r="K610"/>
  <c r="K607" s="1"/>
  <c r="W615"/>
  <c r="W614" s="1"/>
  <c r="W613" s="1"/>
  <c r="J699"/>
  <c r="V707"/>
  <c r="H781"/>
  <c r="H780" s="1"/>
  <c r="L782"/>
  <c r="L781" s="1"/>
  <c r="K259"/>
  <c r="K258" s="1"/>
  <c r="X300"/>
  <c r="X299" s="1"/>
  <c r="L306"/>
  <c r="L303" s="1"/>
  <c r="K432"/>
  <c r="K431" s="1"/>
  <c r="J465"/>
  <c r="J464" s="1"/>
  <c r="J463" s="1"/>
  <c r="J457" s="1"/>
  <c r="I581"/>
  <c r="I580" s="1"/>
  <c r="I572" s="1"/>
  <c r="I571" s="1"/>
  <c r="P607"/>
  <c r="P602" s="1"/>
  <c r="P601" s="1"/>
  <c r="W661"/>
  <c r="W660" s="1"/>
  <c r="S660"/>
  <c r="R743"/>
  <c r="R742" s="1"/>
  <c r="R739" s="1"/>
  <c r="N742"/>
  <c r="N739" s="1"/>
  <c r="N738" s="1"/>
  <c r="T763"/>
  <c r="O885"/>
  <c r="O884" s="1"/>
  <c r="Q1148"/>
  <c r="Q1147" s="1"/>
  <c r="Q1146" s="1"/>
  <c r="M1147"/>
  <c r="M1146" s="1"/>
  <c r="W255"/>
  <c r="W254" s="1"/>
  <c r="W253" s="1"/>
  <c r="W252" s="1"/>
  <c r="W251" s="1"/>
  <c r="L259"/>
  <c r="L258" s="1"/>
  <c r="N274"/>
  <c r="X284"/>
  <c r="X283" s="1"/>
  <c r="X282" s="1"/>
  <c r="X281" s="1"/>
  <c r="X274" s="1"/>
  <c r="K300"/>
  <c r="K299" s="1"/>
  <c r="H303"/>
  <c r="H298" s="1"/>
  <c r="H297" s="1"/>
  <c r="I315"/>
  <c r="I314" s="1"/>
  <c r="G322"/>
  <c r="M342"/>
  <c r="M341" s="1"/>
  <c r="M340" s="1"/>
  <c r="M339" s="1"/>
  <c r="N429"/>
  <c r="K465"/>
  <c r="K464" s="1"/>
  <c r="K463" s="1"/>
  <c r="K457" s="1"/>
  <c r="Q532"/>
  <c r="Q531" s="1"/>
  <c r="X534"/>
  <c r="X533" s="1"/>
  <c r="W546"/>
  <c r="W545" s="1"/>
  <c r="I586"/>
  <c r="J621"/>
  <c r="J620" s="1"/>
  <c r="Q632"/>
  <c r="Q631" s="1"/>
  <c r="Q630" s="1"/>
  <c r="Q629" s="1"/>
  <c r="Q628" s="1"/>
  <c r="Q649"/>
  <c r="Q648" s="1"/>
  <c r="Q647" s="1"/>
  <c r="J671"/>
  <c r="W704"/>
  <c r="W699" s="1"/>
  <c r="J732"/>
  <c r="J731" s="1"/>
  <c r="J730" s="1"/>
  <c r="U739"/>
  <c r="S750"/>
  <c r="L941"/>
  <c r="L940" s="1"/>
  <c r="L939" s="1"/>
  <c r="X1094"/>
  <c r="X1093" s="1"/>
  <c r="T1093"/>
  <c r="T1092" s="1"/>
  <c r="H1097"/>
  <c r="L1098"/>
  <c r="L1097" s="1"/>
  <c r="H1211"/>
  <c r="H1210" s="1"/>
  <c r="L1212"/>
  <c r="L1211" s="1"/>
  <c r="L1210" s="1"/>
  <c r="J315"/>
  <c r="J314" s="1"/>
  <c r="Q377"/>
  <c r="U377"/>
  <c r="W401"/>
  <c r="P432"/>
  <c r="P431" s="1"/>
  <c r="S497"/>
  <c r="J506"/>
  <c r="R532"/>
  <c r="R531" s="1"/>
  <c r="K586"/>
  <c r="M586"/>
  <c r="N602"/>
  <c r="N601" s="1"/>
  <c r="M628"/>
  <c r="O628"/>
  <c r="W641"/>
  <c r="W640" s="1"/>
  <c r="W628" s="1"/>
  <c r="M680"/>
  <c r="W732"/>
  <c r="W731" s="1"/>
  <c r="W730" s="1"/>
  <c r="R761"/>
  <c r="R760" s="1"/>
  <c r="R759" s="1"/>
  <c r="N760"/>
  <c r="N759" s="1"/>
  <c r="N781"/>
  <c r="N780" s="1"/>
  <c r="R782"/>
  <c r="R781" s="1"/>
  <c r="R780" s="1"/>
  <c r="K824"/>
  <c r="K823" s="1"/>
  <c r="K820" s="1"/>
  <c r="K814" s="1"/>
  <c r="K813" s="1"/>
  <c r="K812" s="1"/>
  <c r="G823"/>
  <c r="X836"/>
  <c r="X835" s="1"/>
  <c r="X834" s="1"/>
  <c r="X833" s="1"/>
  <c r="X832" s="1"/>
  <c r="W1041"/>
  <c r="W1037" s="1"/>
  <c r="O259"/>
  <c r="O258" s="1"/>
  <c r="X271"/>
  <c r="X270" s="1"/>
  <c r="X269" s="1"/>
  <c r="S274"/>
  <c r="X315"/>
  <c r="X314" s="1"/>
  <c r="N427"/>
  <c r="J432"/>
  <c r="J431" s="1"/>
  <c r="T497"/>
  <c r="K506"/>
  <c r="X515"/>
  <c r="J545"/>
  <c r="O574"/>
  <c r="O573" s="1"/>
  <c r="X581"/>
  <c r="X580" s="1"/>
  <c r="G602"/>
  <c r="G601" s="1"/>
  <c r="N615"/>
  <c r="N614" s="1"/>
  <c r="N613" s="1"/>
  <c r="J857"/>
  <c r="J856" s="1"/>
  <c r="L278"/>
  <c r="L277" s="1"/>
  <c r="L276" s="1"/>
  <c r="L275" s="1"/>
  <c r="M274"/>
  <c r="T298"/>
  <c r="T297" s="1"/>
  <c r="X306"/>
  <c r="X303" s="1"/>
  <c r="Q315"/>
  <c r="Q314" s="1"/>
  <c r="I322"/>
  <c r="L383"/>
  <c r="L382" s="1"/>
  <c r="T421"/>
  <c r="M420"/>
  <c r="G432"/>
  <c r="G431" s="1"/>
  <c r="R465"/>
  <c r="R464" s="1"/>
  <c r="R463" s="1"/>
  <c r="R457" s="1"/>
  <c r="T468"/>
  <c r="T465" s="1"/>
  <c r="T464" s="1"/>
  <c r="T463" s="1"/>
  <c r="T457" s="1"/>
  <c r="O520"/>
  <c r="R526"/>
  <c r="R525" s="1"/>
  <c r="L576"/>
  <c r="O581"/>
  <c r="O580" s="1"/>
  <c r="W581"/>
  <c r="W580" s="1"/>
  <c r="Q586"/>
  <c r="X610"/>
  <c r="X607" s="1"/>
  <c r="K628"/>
  <c r="O649"/>
  <c r="O648" s="1"/>
  <c r="O647" s="1"/>
  <c r="M671"/>
  <c r="S678"/>
  <c r="S671" s="1"/>
  <c r="W679"/>
  <c r="W678" s="1"/>
  <c r="U699"/>
  <c r="U698" s="1"/>
  <c r="U697" s="1"/>
  <c r="U696" s="1"/>
  <c r="N699"/>
  <c r="O763"/>
  <c r="S776"/>
  <c r="L814"/>
  <c r="L813" s="1"/>
  <c r="P814"/>
  <c r="P813" s="1"/>
  <c r="P812" s="1"/>
  <c r="W875"/>
  <c r="W874" s="1"/>
  <c r="T885"/>
  <c r="T884" s="1"/>
  <c r="K732"/>
  <c r="K731" s="1"/>
  <c r="K730" s="1"/>
  <c r="P739"/>
  <c r="N820"/>
  <c r="N814" s="1"/>
  <c r="N813" s="1"/>
  <c r="N812" s="1"/>
  <c r="V857"/>
  <c r="V856" s="1"/>
  <c r="X878"/>
  <c r="R911"/>
  <c r="Q941"/>
  <c r="Q940" s="1"/>
  <c r="Q939" s="1"/>
  <c r="G975"/>
  <c r="W1047"/>
  <c r="W1046" s="1"/>
  <c r="P1067"/>
  <c r="P1066" s="1"/>
  <c r="H497"/>
  <c r="Q506"/>
  <c r="P520"/>
  <c r="X520"/>
  <c r="S520"/>
  <c r="M526"/>
  <c r="M525" s="1"/>
  <c r="I562"/>
  <c r="I561" s="1"/>
  <c r="I556" s="1"/>
  <c r="I555" s="1"/>
  <c r="V595"/>
  <c r="V594" s="1"/>
  <c r="V593" s="1"/>
  <c r="V592" s="1"/>
  <c r="V586" s="1"/>
  <c r="M602"/>
  <c r="M601" s="1"/>
  <c r="O607"/>
  <c r="O602" s="1"/>
  <c r="O601" s="1"/>
  <c r="O600" s="1"/>
  <c r="O599" s="1"/>
  <c r="M621"/>
  <c r="M620" s="1"/>
  <c r="R671"/>
  <c r="V671"/>
  <c r="X680"/>
  <c r="R713"/>
  <c r="R707" s="1"/>
  <c r="W750"/>
  <c r="S780"/>
  <c r="G795"/>
  <c r="G794" s="1"/>
  <c r="U795"/>
  <c r="U794" s="1"/>
  <c r="O814"/>
  <c r="O813" s="1"/>
  <c r="O812" s="1"/>
  <c r="X815"/>
  <c r="S836"/>
  <c r="S835" s="1"/>
  <c r="S834" s="1"/>
  <c r="S833" s="1"/>
  <c r="S832" s="1"/>
  <c r="N860"/>
  <c r="N859" s="1"/>
  <c r="N858" s="1"/>
  <c r="N857" s="1"/>
  <c r="N856" s="1"/>
  <c r="R857"/>
  <c r="R856" s="1"/>
  <c r="P878"/>
  <c r="P873" s="1"/>
  <c r="P872" s="1"/>
  <c r="O928"/>
  <c r="O927" s="1"/>
  <c r="O926" s="1"/>
  <c r="U956"/>
  <c r="U955" s="1"/>
  <c r="U954" s="1"/>
  <c r="U953" s="1"/>
  <c r="N975"/>
  <c r="N967" s="1"/>
  <c r="N966" s="1"/>
  <c r="N965" s="1"/>
  <c r="P1031"/>
  <c r="P1027" s="1"/>
  <c r="P1026" s="1"/>
  <c r="L1123"/>
  <c r="L1122" s="1"/>
  <c r="J1122"/>
  <c r="J1119" s="1"/>
  <c r="K1194"/>
  <c r="K1193" s="1"/>
  <c r="X604"/>
  <c r="X603" s="1"/>
  <c r="S607"/>
  <c r="S602" s="1"/>
  <c r="S601" s="1"/>
  <c r="S600" s="1"/>
  <c r="X732"/>
  <c r="X731" s="1"/>
  <c r="X730" s="1"/>
  <c r="U750"/>
  <c r="P750"/>
  <c r="M763"/>
  <c r="M780"/>
  <c r="I794"/>
  <c r="S815"/>
  <c r="L820"/>
  <c r="R820"/>
  <c r="R814" s="1"/>
  <c r="R813" s="1"/>
  <c r="R812" s="1"/>
  <c r="P860"/>
  <c r="P859" s="1"/>
  <c r="P858" s="1"/>
  <c r="P857" s="1"/>
  <c r="P856" s="1"/>
  <c r="Q875"/>
  <c r="Q874" s="1"/>
  <c r="H885"/>
  <c r="H884" s="1"/>
  <c r="V885"/>
  <c r="V884" s="1"/>
  <c r="H925"/>
  <c r="K1162"/>
  <c r="J795"/>
  <c r="J794" s="1"/>
  <c r="V814"/>
  <c r="V813" s="1"/>
  <c r="V812" s="1"/>
  <c r="H836"/>
  <c r="H835" s="1"/>
  <c r="H834" s="1"/>
  <c r="H833" s="1"/>
  <c r="H832" s="1"/>
  <c r="N873"/>
  <c r="N872" s="1"/>
  <c r="T878"/>
  <c r="T873" s="1"/>
  <c r="T872" s="1"/>
  <c r="R881"/>
  <c r="R968"/>
  <c r="H1110"/>
  <c r="M1134"/>
  <c r="T1152"/>
  <c r="G919"/>
  <c r="G918" s="1"/>
  <c r="J953"/>
  <c r="V956"/>
  <c r="V955" s="1"/>
  <c r="V954" s="1"/>
  <c r="V953" s="1"/>
  <c r="O1092"/>
  <c r="I1110"/>
  <c r="W1382"/>
  <c r="W1379"/>
  <c r="W1378" s="1"/>
  <c r="Q1398"/>
  <c r="Q484"/>
  <c r="Q465" s="1"/>
  <c r="Q464" s="1"/>
  <c r="Q463" s="1"/>
  <c r="Q457" s="1"/>
  <c r="M497"/>
  <c r="M496" s="1"/>
  <c r="M495" s="1"/>
  <c r="Q497"/>
  <c r="N506"/>
  <c r="W532"/>
  <c r="W531" s="1"/>
  <c r="L550"/>
  <c r="L549" s="1"/>
  <c r="L546" s="1"/>
  <c r="H607"/>
  <c r="H602" s="1"/>
  <c r="H601" s="1"/>
  <c r="T615"/>
  <c r="T614" s="1"/>
  <c r="T613" s="1"/>
  <c r="U649"/>
  <c r="U648" s="1"/>
  <c r="U647" s="1"/>
  <c r="O750"/>
  <c r="T750"/>
  <c r="R846"/>
  <c r="T857"/>
  <c r="T856" s="1"/>
  <c r="V878"/>
  <c r="V873" s="1"/>
  <c r="V872" s="1"/>
  <c r="X881"/>
  <c r="P885"/>
  <c r="P884" s="1"/>
  <c r="G911"/>
  <c r="U911"/>
  <c r="I941"/>
  <c r="I940" s="1"/>
  <c r="T1018"/>
  <c r="T1017" s="1"/>
  <c r="T1016" s="1"/>
  <c r="J1177"/>
  <c r="J1174" s="1"/>
  <c r="J1169" s="1"/>
  <c r="R610"/>
  <c r="R607" s="1"/>
  <c r="R602" s="1"/>
  <c r="R601" s="1"/>
  <c r="U621"/>
  <c r="U620" s="1"/>
  <c r="Q621"/>
  <c r="Q620" s="1"/>
  <c r="V649"/>
  <c r="V648" s="1"/>
  <c r="V647" s="1"/>
  <c r="W707"/>
  <c r="N707"/>
  <c r="G750"/>
  <c r="G780"/>
  <c r="N795"/>
  <c r="N794" s="1"/>
  <c r="P820"/>
  <c r="W836"/>
  <c r="W835" s="1"/>
  <c r="W834" s="1"/>
  <c r="W833" s="1"/>
  <c r="W832" s="1"/>
  <c r="Q885"/>
  <c r="Q884" s="1"/>
  <c r="W900"/>
  <c r="W899" s="1"/>
  <c r="L1037"/>
  <c r="N1080"/>
  <c r="L1119"/>
  <c r="W484"/>
  <c r="P506"/>
  <c r="X506"/>
  <c r="G526"/>
  <c r="G525" s="1"/>
  <c r="U526"/>
  <c r="U525" s="1"/>
  <c r="M532"/>
  <c r="M531" s="1"/>
  <c r="M546"/>
  <c r="M545" s="1"/>
  <c r="J581"/>
  <c r="J580" s="1"/>
  <c r="J572" s="1"/>
  <c r="J571" s="1"/>
  <c r="W610"/>
  <c r="W607" s="1"/>
  <c r="W602" s="1"/>
  <c r="W601" s="1"/>
  <c r="V615"/>
  <c r="V614" s="1"/>
  <c r="V613" s="1"/>
  <c r="L615"/>
  <c r="L614" s="1"/>
  <c r="L613" s="1"/>
  <c r="V621"/>
  <c r="V620" s="1"/>
  <c r="G649"/>
  <c r="G648" s="1"/>
  <c r="G647" s="1"/>
  <c r="N674"/>
  <c r="T671"/>
  <c r="T670" s="1"/>
  <c r="T669" s="1"/>
  <c r="S680"/>
  <c r="T739"/>
  <c r="J750"/>
  <c r="P763"/>
  <c r="T780"/>
  <c r="T762" s="1"/>
  <c r="Q843"/>
  <c r="O873"/>
  <c r="O872" s="1"/>
  <c r="M885"/>
  <c r="M884" s="1"/>
  <c r="R885"/>
  <c r="R884" s="1"/>
  <c r="N900"/>
  <c r="N899" s="1"/>
  <c r="R939"/>
  <c r="W1018"/>
  <c r="W1017" s="1"/>
  <c r="W1016" s="1"/>
  <c r="M1037"/>
  <c r="S1054"/>
  <c r="S1047" s="1"/>
  <c r="S1046" s="1"/>
  <c r="W1055"/>
  <c r="W1054" s="1"/>
  <c r="Q1067"/>
  <c r="J1135"/>
  <c r="J1134" s="1"/>
  <c r="X1261"/>
  <c r="X1260" s="1"/>
  <c r="X1259" s="1"/>
  <c r="X1258" s="1"/>
  <c r="X1257" s="1"/>
  <c r="P1391"/>
  <c r="P1390" s="1"/>
  <c r="P1384" s="1"/>
  <c r="O820"/>
  <c r="X820"/>
  <c r="T820"/>
  <c r="T814" s="1"/>
  <c r="T813" s="1"/>
  <c r="T812" s="1"/>
  <c r="N836"/>
  <c r="N835" s="1"/>
  <c r="N834" s="1"/>
  <c r="N833" s="1"/>
  <c r="N832" s="1"/>
  <c r="T836"/>
  <c r="L843"/>
  <c r="L836" s="1"/>
  <c r="L835" s="1"/>
  <c r="L834" s="1"/>
  <c r="L833" s="1"/>
  <c r="L832" s="1"/>
  <c r="S885"/>
  <c r="S884" s="1"/>
  <c r="L900"/>
  <c r="L899" s="1"/>
  <c r="L898" s="1"/>
  <c r="S941"/>
  <c r="S940" s="1"/>
  <c r="S939" s="1"/>
  <c r="H1031"/>
  <c r="H1027" s="1"/>
  <c r="H1026" s="1"/>
  <c r="N1037"/>
  <c r="O1047"/>
  <c r="O1046" s="1"/>
  <c r="R1055"/>
  <c r="R1054" s="1"/>
  <c r="R1047"/>
  <c r="R1046" s="1"/>
  <c r="K1293"/>
  <c r="K1292" s="1"/>
  <c r="T1398"/>
  <c r="T1391" s="1"/>
  <c r="T1390" s="1"/>
  <c r="U1454"/>
  <c r="U1453" s="1"/>
  <c r="U1452" s="1"/>
  <c r="J941"/>
  <c r="J940" s="1"/>
  <c r="J939" s="1"/>
  <c r="J924" s="1"/>
  <c r="M968"/>
  <c r="O1018"/>
  <c r="O1017" s="1"/>
  <c r="O1016" s="1"/>
  <c r="V1037"/>
  <c r="U1092"/>
  <c r="J1092"/>
  <c r="X1110"/>
  <c r="W1367"/>
  <c r="W1362" s="1"/>
  <c r="T846"/>
  <c r="X860"/>
  <c r="X859" s="1"/>
  <c r="X858" s="1"/>
  <c r="X857" s="1"/>
  <c r="X856" s="1"/>
  <c r="X875"/>
  <c r="X874" s="1"/>
  <c r="U885"/>
  <c r="U884" s="1"/>
  <c r="U871" s="1"/>
  <c r="R900"/>
  <c r="R899" s="1"/>
  <c r="K911"/>
  <c r="R980"/>
  <c r="U1067"/>
  <c r="Q1135"/>
  <c r="Q1134" s="1"/>
  <c r="I1152"/>
  <c r="I1145" s="1"/>
  <c r="X1152"/>
  <c r="X1145" s="1"/>
  <c r="N1456"/>
  <c r="N1455" s="1"/>
  <c r="N1454" s="1"/>
  <c r="N1453" s="1"/>
  <c r="N1452" s="1"/>
  <c r="R1457"/>
  <c r="R1456" s="1"/>
  <c r="R1455" s="1"/>
  <c r="L911"/>
  <c r="V925"/>
  <c r="O925"/>
  <c r="Q956"/>
  <c r="Q955" s="1"/>
  <c r="Q954" s="1"/>
  <c r="Q953" s="1"/>
  <c r="V1000"/>
  <c r="V999" s="1"/>
  <c r="G1067"/>
  <c r="G1066" s="1"/>
  <c r="O1174"/>
  <c r="O1169" s="1"/>
  <c r="U820"/>
  <c r="I846"/>
  <c r="V846"/>
  <c r="V835" s="1"/>
  <c r="V834" s="1"/>
  <c r="V833" s="1"/>
  <c r="V832" s="1"/>
  <c r="S860"/>
  <c r="S859" s="1"/>
  <c r="S858" s="1"/>
  <c r="S857" s="1"/>
  <c r="S856" s="1"/>
  <c r="L860"/>
  <c r="L859" s="1"/>
  <c r="L858" s="1"/>
  <c r="S873"/>
  <c r="S872" s="1"/>
  <c r="H878"/>
  <c r="H873" s="1"/>
  <c r="H872" s="1"/>
  <c r="H871" s="1"/>
  <c r="W881"/>
  <c r="W878" s="1"/>
  <c r="W873" s="1"/>
  <c r="W872" s="1"/>
  <c r="I885"/>
  <c r="I884" s="1"/>
  <c r="I900"/>
  <c r="I899" s="1"/>
  <c r="X919"/>
  <c r="X918" s="1"/>
  <c r="G928"/>
  <c r="G927" s="1"/>
  <c r="G926" s="1"/>
  <c r="G925" s="1"/>
  <c r="U928"/>
  <c r="U927" s="1"/>
  <c r="U926" s="1"/>
  <c r="U925" s="1"/>
  <c r="I928"/>
  <c r="I927" s="1"/>
  <c r="I926" s="1"/>
  <c r="H941"/>
  <c r="H940" s="1"/>
  <c r="O941"/>
  <c r="O940" s="1"/>
  <c r="O939" s="1"/>
  <c r="M953"/>
  <c r="X980"/>
  <c r="R984"/>
  <c r="R983" s="1"/>
  <c r="J1000"/>
  <c r="J999" s="1"/>
  <c r="V1031"/>
  <c r="V1027" s="1"/>
  <c r="V1026" s="1"/>
  <c r="H1066"/>
  <c r="I1092"/>
  <c r="W1162"/>
  <c r="P1174"/>
  <c r="H1245"/>
  <c r="H1244" s="1"/>
  <c r="H1243" s="1"/>
  <c r="H1242" s="1"/>
  <c r="H1241" s="1"/>
  <c r="S1293"/>
  <c r="S1292" s="1"/>
  <c r="I1325"/>
  <c r="I1324" s="1"/>
  <c r="I1323" s="1"/>
  <c r="I1322" s="1"/>
  <c r="H1325"/>
  <c r="Q1345"/>
  <c r="Q1344" s="1"/>
  <c r="Q1343" s="1"/>
  <c r="R919"/>
  <c r="R918" s="1"/>
  <c r="K939"/>
  <c r="S1018"/>
  <c r="S1017" s="1"/>
  <c r="S1016" s="1"/>
  <c r="Q1031"/>
  <c r="Q1027" s="1"/>
  <c r="Q1026" s="1"/>
  <c r="G1037"/>
  <c r="T1067"/>
  <c r="T1066" s="1"/>
  <c r="I1067"/>
  <c r="I1066" s="1"/>
  <c r="N1092"/>
  <c r="V1169"/>
  <c r="P1261"/>
  <c r="P1260" s="1"/>
  <c r="P1259" s="1"/>
  <c r="P1258" s="1"/>
  <c r="P1257" s="1"/>
  <c r="N1304"/>
  <c r="M860"/>
  <c r="M859" s="1"/>
  <c r="M858" s="1"/>
  <c r="M857" s="1"/>
  <c r="M856" s="1"/>
  <c r="J878"/>
  <c r="J873" s="1"/>
  <c r="J872" s="1"/>
  <c r="W928"/>
  <c r="W927" s="1"/>
  <c r="W926" s="1"/>
  <c r="W925" s="1"/>
  <c r="W956"/>
  <c r="W955" s="1"/>
  <c r="W954" s="1"/>
  <c r="W953" s="1"/>
  <c r="V975"/>
  <c r="V1018"/>
  <c r="V1017" s="1"/>
  <c r="V1016" s="1"/>
  <c r="M1047"/>
  <c r="M1046" s="1"/>
  <c r="N1047"/>
  <c r="N1046" s="1"/>
  <c r="M1067"/>
  <c r="M1066" s="1"/>
  <c r="I1080"/>
  <c r="V1110"/>
  <c r="H1119"/>
  <c r="W888"/>
  <c r="K1119"/>
  <c r="S1135"/>
  <c r="S1134" s="1"/>
  <c r="T1169"/>
  <c r="M1345"/>
  <c r="M1344" s="1"/>
  <c r="M1343" s="1"/>
  <c r="G1261"/>
  <c r="G1260" s="1"/>
  <c r="G1259" s="1"/>
  <c r="G1258" s="1"/>
  <c r="G1257" s="1"/>
  <c r="W1306"/>
  <c r="W1305" s="1"/>
  <c r="W1304" s="1"/>
  <c r="V1324"/>
  <c r="V1323" s="1"/>
  <c r="I1372"/>
  <c r="I1367" s="1"/>
  <c r="I1362" s="1"/>
  <c r="I1361" s="1"/>
  <c r="N1367"/>
  <c r="N1362" s="1"/>
  <c r="N1361" s="1"/>
  <c r="O1455"/>
  <c r="G878"/>
  <c r="K881"/>
  <c r="K878" s="1"/>
  <c r="K873" s="1"/>
  <c r="K872" s="1"/>
  <c r="H900"/>
  <c r="H899" s="1"/>
  <c r="H898" s="1"/>
  <c r="H897" s="1"/>
  <c r="U900"/>
  <c r="U899" s="1"/>
  <c r="U898" s="1"/>
  <c r="U897" s="1"/>
  <c r="P919"/>
  <c r="P918" s="1"/>
  <c r="S919"/>
  <c r="S918" s="1"/>
  <c r="S897" s="1"/>
  <c r="J1031"/>
  <c r="J1027" s="1"/>
  <c r="J1026" s="1"/>
  <c r="I1047"/>
  <c r="I1046" s="1"/>
  <c r="N1067"/>
  <c r="N1066" s="1"/>
  <c r="P1092"/>
  <c r="T1110"/>
  <c r="T1119"/>
  <c r="O1119"/>
  <c r="G1152"/>
  <c r="M1174"/>
  <c r="M1169" s="1"/>
  <c r="I1210"/>
  <c r="I1203" s="1"/>
  <c r="I1202" s="1"/>
  <c r="I1201" s="1"/>
  <c r="I1200" s="1"/>
  <c r="J1286"/>
  <c r="J1276" s="1"/>
  <c r="J1275" s="1"/>
  <c r="N1325"/>
  <c r="N1324" s="1"/>
  <c r="N1323" s="1"/>
  <c r="N1322" s="1"/>
  <c r="N1321" s="1"/>
  <c r="N1320" s="1"/>
  <c r="H1345"/>
  <c r="H1344" s="1"/>
  <c r="H1343" s="1"/>
  <c r="S1345"/>
  <c r="S1344" s="1"/>
  <c r="S1343" s="1"/>
  <c r="J1372"/>
  <c r="J1367" s="1"/>
  <c r="J1362" s="1"/>
  <c r="J1361" s="1"/>
  <c r="H1398"/>
  <c r="G1438"/>
  <c r="G1470"/>
  <c r="G1469" s="1"/>
  <c r="X1326"/>
  <c r="X1325" s="1"/>
  <c r="X1329"/>
  <c r="P1367"/>
  <c r="P1362" s="1"/>
  <c r="P1361" s="1"/>
  <c r="R1379"/>
  <c r="R1378" s="1"/>
  <c r="L1450"/>
  <c r="L1449" s="1"/>
  <c r="L1446" s="1"/>
  <c r="L1445" s="1"/>
  <c r="X1194"/>
  <c r="X1193" s="1"/>
  <c r="S1220"/>
  <c r="S1219" s="1"/>
  <c r="W1219" s="1"/>
  <c r="W1221"/>
  <c r="V1227"/>
  <c r="V1226" s="1"/>
  <c r="V1225" s="1"/>
  <c r="V1224" s="1"/>
  <c r="M1277"/>
  <c r="L1398"/>
  <c r="R1399"/>
  <c r="R1398" s="1"/>
  <c r="K1420"/>
  <c r="K1419" s="1"/>
  <c r="W1438"/>
  <c r="W1432" s="1"/>
  <c r="W1431" s="1"/>
  <c r="Q1185"/>
  <c r="Q1184" s="1"/>
  <c r="Q1183" s="1"/>
  <c r="K1221"/>
  <c r="K1224"/>
  <c r="G1240"/>
  <c r="N1286"/>
  <c r="Q1306"/>
  <c r="Q1305" s="1"/>
  <c r="Q1304" s="1"/>
  <c r="T1367"/>
  <c r="T1362" s="1"/>
  <c r="T1361" s="1"/>
  <c r="X1379"/>
  <c r="X1378" s="1"/>
  <c r="W1399"/>
  <c r="W1398" s="1"/>
  <c r="Q1441"/>
  <c r="Q1438" s="1"/>
  <c r="Q1475"/>
  <c r="T1470"/>
  <c r="T1469" s="1"/>
  <c r="R1174"/>
  <c r="X1185"/>
  <c r="X1184" s="1"/>
  <c r="X1183" s="1"/>
  <c r="R1188"/>
  <c r="R1185" s="1"/>
  <c r="R1184" s="1"/>
  <c r="R1183" s="1"/>
  <c r="X1398"/>
  <c r="G1411"/>
  <c r="I1418"/>
  <c r="M1423"/>
  <c r="M1418" s="1"/>
  <c r="T1464"/>
  <c r="T1454" s="1"/>
  <c r="T1453" s="1"/>
  <c r="T1452" s="1"/>
  <c r="U1210"/>
  <c r="U1203" s="1"/>
  <c r="U1202" s="1"/>
  <c r="U1201" s="1"/>
  <c r="U1200" s="1"/>
  <c r="J1227"/>
  <c r="J1226" s="1"/>
  <c r="J1225" s="1"/>
  <c r="J1224" s="1"/>
  <c r="S1240"/>
  <c r="L1250"/>
  <c r="L1249" s="1"/>
  <c r="L1248" s="1"/>
  <c r="L1247" s="1"/>
  <c r="L1240" s="1"/>
  <c r="K1261"/>
  <c r="K1260" s="1"/>
  <c r="K1259" s="1"/>
  <c r="K1258" s="1"/>
  <c r="K1257" s="1"/>
  <c r="I1293"/>
  <c r="I1292" s="1"/>
  <c r="V1293"/>
  <c r="V1292" s="1"/>
  <c r="M1411"/>
  <c r="Q1411"/>
  <c r="X1411"/>
  <c r="N1423"/>
  <c r="N1418" s="1"/>
  <c r="Q1194"/>
  <c r="Q1193" s="1"/>
  <c r="W1338"/>
  <c r="W1337" s="1"/>
  <c r="H1433"/>
  <c r="H1432" s="1"/>
  <c r="H1431" s="1"/>
  <c r="M1446"/>
  <c r="M1445" s="1"/>
  <c r="S1454"/>
  <c r="S1453" s="1"/>
  <c r="S1452" s="1"/>
  <c r="I1433"/>
  <c r="I1432" s="1"/>
  <c r="I1431" s="1"/>
  <c r="X1135"/>
  <c r="H1162"/>
  <c r="M1162"/>
  <c r="M1145" s="1"/>
  <c r="I1286"/>
  <c r="X1289"/>
  <c r="X1286" s="1"/>
  <c r="M1293"/>
  <c r="M1292" s="1"/>
  <c r="M1325"/>
  <c r="M1324" s="1"/>
  <c r="M1323" s="1"/>
  <c r="U1345"/>
  <c r="U1344" s="1"/>
  <c r="U1343" s="1"/>
  <c r="R1375"/>
  <c r="R1372" s="1"/>
  <c r="R1367" s="1"/>
  <c r="R1362" s="1"/>
  <c r="R1361" s="1"/>
  <c r="S1398"/>
  <c r="S1391" s="1"/>
  <c r="M1404"/>
  <c r="N1404"/>
  <c r="N1391" s="1"/>
  <c r="J1433"/>
  <c r="H1438"/>
  <c r="V1438"/>
  <c r="O1446"/>
  <c r="O1445" s="1"/>
  <c r="V1455"/>
  <c r="Q1455"/>
  <c r="O1464"/>
  <c r="R1475"/>
  <c r="X1496"/>
  <c r="X1495" s="1"/>
  <c r="X1494" s="1"/>
  <c r="X1493" s="1"/>
  <c r="X1492" s="1"/>
  <c r="X1491" s="1"/>
  <c r="X1490" s="1"/>
  <c r="P1464"/>
  <c r="Q1152"/>
  <c r="R1162"/>
  <c r="O1185"/>
  <c r="O1184" s="1"/>
  <c r="O1183" s="1"/>
  <c r="R1216"/>
  <c r="R1215" s="1"/>
  <c r="P1250"/>
  <c r="P1249" s="1"/>
  <c r="P1248" s="1"/>
  <c r="P1247" s="1"/>
  <c r="P1240" s="1"/>
  <c r="K1280"/>
  <c r="K1277" s="1"/>
  <c r="K1276" s="1"/>
  <c r="K1275" s="1"/>
  <c r="K1274" s="1"/>
  <c r="M1286"/>
  <c r="R1286"/>
  <c r="S1286"/>
  <c r="S1276" s="1"/>
  <c r="S1275" s="1"/>
  <c r="Q1289"/>
  <c r="T1293"/>
  <c r="T1292" s="1"/>
  <c r="O1325"/>
  <c r="L1372"/>
  <c r="V1398"/>
  <c r="V1391" s="1"/>
  <c r="V1390" s="1"/>
  <c r="T1418"/>
  <c r="Q1426"/>
  <c r="Q1423" s="1"/>
  <c r="R1441"/>
  <c r="R1464"/>
  <c r="O1210"/>
  <c r="O1203" s="1"/>
  <c r="O1202" s="1"/>
  <c r="O1201" s="1"/>
  <c r="O1200" s="1"/>
  <c r="I1277"/>
  <c r="W1293"/>
  <c r="W1292" s="1"/>
  <c r="Q1293"/>
  <c r="Q1292" s="1"/>
  <c r="G1293"/>
  <c r="G1292" s="1"/>
  <c r="U1293"/>
  <c r="U1292" s="1"/>
  <c r="H1306"/>
  <c r="H1305" s="1"/>
  <c r="H1304" s="1"/>
  <c r="M1367"/>
  <c r="M1362" s="1"/>
  <c r="M1361" s="1"/>
  <c r="U1391"/>
  <c r="K1411"/>
  <c r="Q1420"/>
  <c r="Q1419" s="1"/>
  <c r="Q1418" s="1"/>
  <c r="U1423"/>
  <c r="U1418" s="1"/>
  <c r="X1433"/>
  <c r="V1475"/>
  <c r="V1470" s="1"/>
  <c r="V1469" s="1"/>
  <c r="S1475"/>
  <c r="S1470" s="1"/>
  <c r="S1469" s="1"/>
  <c r="S1451" s="1"/>
  <c r="M1475"/>
  <c r="M1470" s="1"/>
  <c r="M1469" s="1"/>
  <c r="N1162"/>
  <c r="N1145" s="1"/>
  <c r="X1171"/>
  <c r="X1170" s="1"/>
  <c r="Q1179"/>
  <c r="X1216"/>
  <c r="X1215" s="1"/>
  <c r="N1245"/>
  <c r="N1244" s="1"/>
  <c r="N1243" s="1"/>
  <c r="N1242" s="1"/>
  <c r="N1241" s="1"/>
  <c r="N1240" s="1"/>
  <c r="X1250"/>
  <c r="X1249" s="1"/>
  <c r="X1248" s="1"/>
  <c r="X1247" s="1"/>
  <c r="X1240" s="1"/>
  <c r="J1261"/>
  <c r="J1260" s="1"/>
  <c r="J1259" s="1"/>
  <c r="J1258" s="1"/>
  <c r="J1257" s="1"/>
  <c r="Q1280"/>
  <c r="X1306"/>
  <c r="X1305" s="1"/>
  <c r="X1304" s="1"/>
  <c r="T1325"/>
  <c r="T1324" s="1"/>
  <c r="T1323" s="1"/>
  <c r="T1322" s="1"/>
  <c r="J1382"/>
  <c r="P1398"/>
  <c r="R1420"/>
  <c r="R1419" s="1"/>
  <c r="O1433"/>
  <c r="O1432" s="1"/>
  <c r="O1431" s="1"/>
  <c r="M1438"/>
  <c r="M1432" s="1"/>
  <c r="M1431" s="1"/>
  <c r="M1430" s="1"/>
  <c r="M1429" s="1"/>
  <c r="K1216"/>
  <c r="K1215" s="1"/>
  <c r="G1224"/>
  <c r="Q1250"/>
  <c r="Q1249" s="1"/>
  <c r="Q1248" s="1"/>
  <c r="Q1247" s="1"/>
  <c r="Q1240" s="1"/>
  <c r="M1261"/>
  <c r="M1260" s="1"/>
  <c r="M1259" s="1"/>
  <c r="M1258" s="1"/>
  <c r="M1257" s="1"/>
  <c r="G1286"/>
  <c r="I1306"/>
  <c r="I1305" s="1"/>
  <c r="I1304" s="1"/>
  <c r="P1324"/>
  <c r="P1323" s="1"/>
  <c r="P1322" s="1"/>
  <c r="J1332"/>
  <c r="J1324" s="1"/>
  <c r="J1323" s="1"/>
  <c r="J1322" s="1"/>
  <c r="L1332"/>
  <c r="L1324" s="1"/>
  <c r="L1323" s="1"/>
  <c r="X1332"/>
  <c r="X1324" s="1"/>
  <c r="X1323" s="1"/>
  <c r="X1322" s="1"/>
  <c r="I1338"/>
  <c r="I1337" s="1"/>
  <c r="V1338"/>
  <c r="V1337" s="1"/>
  <c r="J1345"/>
  <c r="J1344" s="1"/>
  <c r="J1343" s="1"/>
  <c r="V1411"/>
  <c r="V1464"/>
  <c r="W1495"/>
  <c r="W1494" s="1"/>
  <c r="W1493" s="1"/>
  <c r="W1492" s="1"/>
  <c r="W1491" s="1"/>
  <c r="W1490" s="1"/>
  <c r="N1174"/>
  <c r="N1169" s="1"/>
  <c r="W1179"/>
  <c r="W1174" s="1"/>
  <c r="L1197"/>
  <c r="L1194" s="1"/>
  <c r="L1193" s="1"/>
  <c r="U1227"/>
  <c r="U1226" s="1"/>
  <c r="U1225" s="1"/>
  <c r="U1224" s="1"/>
  <c r="R1250"/>
  <c r="R1249" s="1"/>
  <c r="R1248" s="1"/>
  <c r="R1247" s="1"/>
  <c r="R1240" s="1"/>
  <c r="N1261"/>
  <c r="N1260" s="1"/>
  <c r="N1259" s="1"/>
  <c r="N1258" s="1"/>
  <c r="N1257" s="1"/>
  <c r="W1280"/>
  <c r="M1332"/>
  <c r="G1338"/>
  <c r="G1337" s="1"/>
  <c r="O1345"/>
  <c r="O1344" s="1"/>
  <c r="O1343" s="1"/>
  <c r="W1345"/>
  <c r="W1344" s="1"/>
  <c r="W1343" s="1"/>
  <c r="Q1369"/>
  <c r="Q1368" s="1"/>
  <c r="P1372"/>
  <c r="X1420"/>
  <c r="X1419" s="1"/>
  <c r="H1423"/>
  <c r="H1418" s="1"/>
  <c r="L1441"/>
  <c r="L1438" s="1"/>
  <c r="L1432" s="1"/>
  <c r="L1431" s="1"/>
  <c r="S1464"/>
  <c r="H1464"/>
  <c r="H1454" s="1"/>
  <c r="H1453" s="1"/>
  <c r="H1452" s="1"/>
  <c r="H1475"/>
  <c r="H1470" s="1"/>
  <c r="H1469" s="1"/>
  <c r="G13"/>
  <c r="G33"/>
  <c r="G32" s="1"/>
  <c r="G31" s="1"/>
  <c r="V33"/>
  <c r="V32" s="1"/>
  <c r="X42"/>
  <c r="H15"/>
  <c r="H14" s="1"/>
  <c r="H13" s="1"/>
  <c r="K24"/>
  <c r="K23" s="1"/>
  <c r="S33"/>
  <c r="S32" s="1"/>
  <c r="S31" s="1"/>
  <c r="Q15"/>
  <c r="Q14" s="1"/>
  <c r="I33"/>
  <c r="I32" s="1"/>
  <c r="R49"/>
  <c r="R48" s="1"/>
  <c r="P15"/>
  <c r="P14" s="1"/>
  <c r="P13" s="1"/>
  <c r="L133"/>
  <c r="L127" s="1"/>
  <c r="N90"/>
  <c r="N89" s="1"/>
  <c r="J244"/>
  <c r="J241" s="1"/>
  <c r="J240" s="1"/>
  <c r="L245"/>
  <c r="L244" s="1"/>
  <c r="L241" s="1"/>
  <c r="L240" s="1"/>
  <c r="K298"/>
  <c r="K297" s="1"/>
  <c r="T567"/>
  <c r="X568"/>
  <c r="X567" s="1"/>
  <c r="N65"/>
  <c r="N64" s="1"/>
  <c r="N63" s="1"/>
  <c r="N62" s="1"/>
  <c r="M72"/>
  <c r="O79"/>
  <c r="O78" s="1"/>
  <c r="O72" s="1"/>
  <c r="R79"/>
  <c r="R78" s="1"/>
  <c r="O142"/>
  <c r="O133" s="1"/>
  <c r="O127" s="1"/>
  <c r="O102" s="1"/>
  <c r="V178"/>
  <c r="R213"/>
  <c r="R212" s="1"/>
  <c r="J215"/>
  <c r="U227"/>
  <c r="U222" s="1"/>
  <c r="U221" s="1"/>
  <c r="I251"/>
  <c r="V274"/>
  <c r="X66"/>
  <c r="X65" s="1"/>
  <c r="X64" s="1"/>
  <c r="X63" s="1"/>
  <c r="X62" s="1"/>
  <c r="T65"/>
  <c r="T64" s="1"/>
  <c r="T63" s="1"/>
  <c r="T62" s="1"/>
  <c r="R92"/>
  <c r="R91" s="1"/>
  <c r="T90"/>
  <c r="T89" s="1"/>
  <c r="T72" s="1"/>
  <c r="R111"/>
  <c r="R110" s="1"/>
  <c r="R109" s="1"/>
  <c r="P142"/>
  <c r="P133" s="1"/>
  <c r="P127" s="1"/>
  <c r="W163"/>
  <c r="W158" s="1"/>
  <c r="W157" s="1"/>
  <c r="W156" s="1"/>
  <c r="W147" s="1"/>
  <c r="U190"/>
  <c r="Q190"/>
  <c r="N241"/>
  <c r="N240" s="1"/>
  <c r="H624"/>
  <c r="L625"/>
  <c r="L624" s="1"/>
  <c r="L621" s="1"/>
  <c r="L620" s="1"/>
  <c r="W134"/>
  <c r="I15"/>
  <c r="I14" s="1"/>
  <c r="L30"/>
  <c r="L29" s="1"/>
  <c r="L24" s="1"/>
  <c r="L23" s="1"/>
  <c r="L13" s="1"/>
  <c r="Q79"/>
  <c r="Q78" s="1"/>
  <c r="Q72" s="1"/>
  <c r="U90"/>
  <c r="U89" s="1"/>
  <c r="U72" s="1"/>
  <c r="P106"/>
  <c r="P105" s="1"/>
  <c r="P104" s="1"/>
  <c r="P103" s="1"/>
  <c r="S111"/>
  <c r="S110" s="1"/>
  <c r="S109" s="1"/>
  <c r="L151"/>
  <c r="L150" s="1"/>
  <c r="L149" s="1"/>
  <c r="L148" s="1"/>
  <c r="P163"/>
  <c r="P158" s="1"/>
  <c r="P157" s="1"/>
  <c r="P156" s="1"/>
  <c r="H178"/>
  <c r="S222"/>
  <c r="S221" s="1"/>
  <c r="O120"/>
  <c r="O119" s="1"/>
  <c r="O118" s="1"/>
  <c r="M127"/>
  <c r="S133"/>
  <c r="S127" s="1"/>
  <c r="I178"/>
  <c r="H200"/>
  <c r="H199" s="1"/>
  <c r="H198" s="1"/>
  <c r="H197" s="1"/>
  <c r="L202"/>
  <c r="P222"/>
  <c r="P221" s="1"/>
  <c r="P220" s="1"/>
  <c r="U572"/>
  <c r="U571" s="1"/>
  <c r="L93"/>
  <c r="L90" s="1"/>
  <c r="L89" s="1"/>
  <c r="L72" s="1"/>
  <c r="R163"/>
  <c r="R158" s="1"/>
  <c r="R157" s="1"/>
  <c r="R156" s="1"/>
  <c r="Q274"/>
  <c r="H320"/>
  <c r="L321"/>
  <c r="L320" s="1"/>
  <c r="N106"/>
  <c r="N105" s="1"/>
  <c r="N104" s="1"/>
  <c r="N103" s="1"/>
  <c r="N120"/>
  <c r="N119" s="1"/>
  <c r="N118" s="1"/>
  <c r="G133"/>
  <c r="G127" s="1"/>
  <c r="G102" s="1"/>
  <c r="X178"/>
  <c r="H251"/>
  <c r="N251"/>
  <c r="H215"/>
  <c r="L217"/>
  <c r="L215" s="1"/>
  <c r="H58"/>
  <c r="H90"/>
  <c r="H89" s="1"/>
  <c r="H72" s="1"/>
  <c r="K111"/>
  <c r="K110" s="1"/>
  <c r="K109" s="1"/>
  <c r="R153"/>
  <c r="R152" s="1"/>
  <c r="R151" s="1"/>
  <c r="R150" s="1"/>
  <c r="R149" s="1"/>
  <c r="R148" s="1"/>
  <c r="T163"/>
  <c r="T158" s="1"/>
  <c r="T157" s="1"/>
  <c r="T156" s="1"/>
  <c r="T147" s="1"/>
  <c r="K251"/>
  <c r="H33"/>
  <c r="H32" s="1"/>
  <c r="H65"/>
  <c r="H64" s="1"/>
  <c r="H63" s="1"/>
  <c r="H62" s="1"/>
  <c r="L66"/>
  <c r="L65" s="1"/>
  <c r="L64" s="1"/>
  <c r="L63" s="1"/>
  <c r="L62" s="1"/>
  <c r="W79"/>
  <c r="W78" s="1"/>
  <c r="W72" s="1"/>
  <c r="L111"/>
  <c r="L110" s="1"/>
  <c r="L109" s="1"/>
  <c r="X177"/>
  <c r="X176" s="1"/>
  <c r="X175" s="1"/>
  <c r="X174" s="1"/>
  <c r="S322"/>
  <c r="Q24"/>
  <c r="Q23" s="1"/>
  <c r="J423"/>
  <c r="J420" s="1"/>
  <c r="L424"/>
  <c r="L423" s="1"/>
  <c r="L61"/>
  <c r="L60" s="1"/>
  <c r="L49" s="1"/>
  <c r="L48" s="1"/>
  <c r="H60"/>
  <c r="X100"/>
  <c r="X90" s="1"/>
  <c r="X89" s="1"/>
  <c r="X72" s="1"/>
  <c r="N111"/>
  <c r="N110" s="1"/>
  <c r="N109" s="1"/>
  <c r="M111"/>
  <c r="M110" s="1"/>
  <c r="M109" s="1"/>
  <c r="Q170"/>
  <c r="L201"/>
  <c r="P322"/>
  <c r="O322"/>
  <c r="G90"/>
  <c r="G89" s="1"/>
  <c r="G72" s="1"/>
  <c r="S90"/>
  <c r="S89" s="1"/>
  <c r="S72" s="1"/>
  <c r="N200"/>
  <c r="N199" s="1"/>
  <c r="N198" s="1"/>
  <c r="N197" s="1"/>
  <c r="P215"/>
  <c r="P211" s="1"/>
  <c r="P210" s="1"/>
  <c r="P209" s="1"/>
  <c r="P190" s="1"/>
  <c r="T227"/>
  <c r="T222" s="1"/>
  <c r="T221" s="1"/>
  <c r="T235"/>
  <c r="T234" s="1"/>
  <c r="T233" s="1"/>
  <c r="W300"/>
  <c r="W299" s="1"/>
  <c r="W298" s="1"/>
  <c r="W297" s="1"/>
  <c r="I296"/>
  <c r="P315"/>
  <c r="P314" s="1"/>
  <c r="V377"/>
  <c r="S506"/>
  <c r="I532"/>
  <c r="I531" s="1"/>
  <c r="X576"/>
  <c r="X575" s="1"/>
  <c r="T575"/>
  <c r="V572"/>
  <c r="V571" s="1"/>
  <c r="P120"/>
  <c r="P119" s="1"/>
  <c r="P118" s="1"/>
  <c r="H152"/>
  <c r="H151" s="1"/>
  <c r="H150" s="1"/>
  <c r="H149" s="1"/>
  <c r="H148" s="1"/>
  <c r="O171"/>
  <c r="J212"/>
  <c r="J211" s="1"/>
  <c r="J210" s="1"/>
  <c r="J209" s="1"/>
  <c r="J190" s="1"/>
  <c r="L230"/>
  <c r="L227" s="1"/>
  <c r="R259"/>
  <c r="R258" s="1"/>
  <c r="R251" s="1"/>
  <c r="N298"/>
  <c r="N297" s="1"/>
  <c r="N296" s="1"/>
  <c r="I342"/>
  <c r="I341" s="1"/>
  <c r="I340" s="1"/>
  <c r="I339" s="1"/>
  <c r="Q420"/>
  <c r="R545"/>
  <c r="N628"/>
  <c r="T106"/>
  <c r="T105" s="1"/>
  <c r="T104" s="1"/>
  <c r="T103" s="1"/>
  <c r="V133"/>
  <c r="V127" s="1"/>
  <c r="I170"/>
  <c r="I157" s="1"/>
  <c r="I156" s="1"/>
  <c r="I147" s="1"/>
  <c r="H227"/>
  <c r="H222" s="1"/>
  <c r="H221" s="1"/>
  <c r="V227"/>
  <c r="V222" s="1"/>
  <c r="V221" s="1"/>
  <c r="V235"/>
  <c r="V234" s="1"/>
  <c r="V233" s="1"/>
  <c r="O274"/>
  <c r="J377"/>
  <c r="H235"/>
  <c r="H234" s="1"/>
  <c r="H233" s="1"/>
  <c r="W235"/>
  <c r="W234" s="1"/>
  <c r="W233" s="1"/>
  <c r="W278"/>
  <c r="W277" s="1"/>
  <c r="W276" s="1"/>
  <c r="W275" s="1"/>
  <c r="W274" s="1"/>
  <c r="H318"/>
  <c r="L319"/>
  <c r="L318" s="1"/>
  <c r="H322"/>
  <c r="L348"/>
  <c r="L347" s="1"/>
  <c r="H347"/>
  <c r="R436"/>
  <c r="R435" s="1"/>
  <c r="R432" s="1"/>
  <c r="R431" s="1"/>
  <c r="N435"/>
  <c r="N432" s="1"/>
  <c r="N431" s="1"/>
  <c r="K750"/>
  <c r="V106"/>
  <c r="V105" s="1"/>
  <c r="V104" s="1"/>
  <c r="V103" s="1"/>
  <c r="N164"/>
  <c r="N163" s="1"/>
  <c r="N158" s="1"/>
  <c r="R201"/>
  <c r="R200" s="1"/>
  <c r="R199" s="1"/>
  <c r="R198" s="1"/>
  <c r="R197" s="1"/>
  <c r="X217"/>
  <c r="X215" s="1"/>
  <c r="X211" s="1"/>
  <c r="X210" s="1"/>
  <c r="X209" s="1"/>
  <c r="X190" s="1"/>
  <c r="J227"/>
  <c r="J222" s="1"/>
  <c r="J221" s="1"/>
  <c r="U274"/>
  <c r="Q298"/>
  <c r="Q297" s="1"/>
  <c r="J303"/>
  <c r="J298" s="1"/>
  <c r="J297" s="1"/>
  <c r="J296" s="1"/>
  <c r="K326"/>
  <c r="K325" s="1"/>
  <c r="K324" s="1"/>
  <c r="K323" s="1"/>
  <c r="K322" s="1"/>
  <c r="U322"/>
  <c r="W377"/>
  <c r="K401"/>
  <c r="H433"/>
  <c r="L434"/>
  <c r="L433" s="1"/>
  <c r="S545"/>
  <c r="L224"/>
  <c r="L223" s="1"/>
  <c r="T251"/>
  <c r="G274"/>
  <c r="M315"/>
  <c r="M314" s="1"/>
  <c r="M296" s="1"/>
  <c r="J322"/>
  <c r="L387"/>
  <c r="L386" s="1"/>
  <c r="H386"/>
  <c r="T565"/>
  <c r="X566"/>
  <c r="X565" s="1"/>
  <c r="X562" s="1"/>
  <c r="X561" s="1"/>
  <c r="L108"/>
  <c r="L106" s="1"/>
  <c r="L105" s="1"/>
  <c r="L104" s="1"/>
  <c r="L103" s="1"/>
  <c r="M170"/>
  <c r="T200"/>
  <c r="T199" s="1"/>
  <c r="T198" s="1"/>
  <c r="T197" s="1"/>
  <c r="V215"/>
  <c r="V211" s="1"/>
  <c r="V210" s="1"/>
  <c r="V209" s="1"/>
  <c r="V190" s="1"/>
  <c r="L322"/>
  <c r="X322"/>
  <c r="W342"/>
  <c r="W341" s="1"/>
  <c r="W340" s="1"/>
  <c r="W339" s="1"/>
  <c r="W446"/>
  <c r="W445" s="1"/>
  <c r="W432" s="1"/>
  <c r="W431" s="1"/>
  <c r="S445"/>
  <c r="S432" s="1"/>
  <c r="S431" s="1"/>
  <c r="X532"/>
  <c r="X531" s="1"/>
  <c r="G545"/>
  <c r="N559"/>
  <c r="N558" s="1"/>
  <c r="N557" s="1"/>
  <c r="R560"/>
  <c r="R559" s="1"/>
  <c r="R558" s="1"/>
  <c r="R557" s="1"/>
  <c r="J562"/>
  <c r="J561" s="1"/>
  <c r="J556" s="1"/>
  <c r="J555" s="1"/>
  <c r="N572"/>
  <c r="N571" s="1"/>
  <c r="N586"/>
  <c r="V158"/>
  <c r="V157" s="1"/>
  <c r="V156" s="1"/>
  <c r="V147" s="1"/>
  <c r="V296"/>
  <c r="V295" s="1"/>
  <c r="P342"/>
  <c r="P341" s="1"/>
  <c r="P340" s="1"/>
  <c r="P339" s="1"/>
  <c r="L346"/>
  <c r="L345" s="1"/>
  <c r="H345"/>
  <c r="S342"/>
  <c r="S341" s="1"/>
  <c r="S340" s="1"/>
  <c r="S339" s="1"/>
  <c r="W586"/>
  <c r="N222"/>
  <c r="N221" s="1"/>
  <c r="W241"/>
  <c r="W240" s="1"/>
  <c r="G259"/>
  <c r="G258" s="1"/>
  <c r="G251" s="1"/>
  <c r="X259"/>
  <c r="X258" s="1"/>
  <c r="X251" s="1"/>
  <c r="O303"/>
  <c r="O298" s="1"/>
  <c r="O297" s="1"/>
  <c r="O296" s="1"/>
  <c r="K315"/>
  <c r="K314" s="1"/>
  <c r="N322"/>
  <c r="R497"/>
  <c r="V496"/>
  <c r="V495" s="1"/>
  <c r="T578"/>
  <c r="X579"/>
  <c r="X578" s="1"/>
  <c r="Q342"/>
  <c r="Q341" s="1"/>
  <c r="Q340" s="1"/>
  <c r="Q339" s="1"/>
  <c r="K377"/>
  <c r="H384"/>
  <c r="H435"/>
  <c r="L436"/>
  <c r="L435" s="1"/>
  <c r="K497"/>
  <c r="G506"/>
  <c r="H681"/>
  <c r="H680" s="1"/>
  <c r="H670" s="1"/>
  <c r="H669" s="1"/>
  <c r="L682"/>
  <c r="L681" s="1"/>
  <c r="L680" s="1"/>
  <c r="K864"/>
  <c r="K863" s="1"/>
  <c r="K860" s="1"/>
  <c r="K859" s="1"/>
  <c r="K858" s="1"/>
  <c r="K857" s="1"/>
  <c r="K856" s="1"/>
  <c r="G863"/>
  <c r="G860" s="1"/>
  <c r="G859" s="1"/>
  <c r="G858" s="1"/>
  <c r="G857" s="1"/>
  <c r="G856" s="1"/>
  <c r="S259"/>
  <c r="S258" s="1"/>
  <c r="S251" s="1"/>
  <c r="L284"/>
  <c r="L283" s="1"/>
  <c r="L282" s="1"/>
  <c r="L281" s="1"/>
  <c r="L274" s="1"/>
  <c r="O420"/>
  <c r="S420"/>
  <c r="M465"/>
  <c r="M464" s="1"/>
  <c r="M463" s="1"/>
  <c r="M457" s="1"/>
  <c r="L497"/>
  <c r="U532"/>
  <c r="U531" s="1"/>
  <c r="K562"/>
  <c r="K561" s="1"/>
  <c r="K556" s="1"/>
  <c r="K555" s="1"/>
  <c r="Q574"/>
  <c r="Q573" s="1"/>
  <c r="Q572" s="1"/>
  <c r="Q571" s="1"/>
  <c r="U581"/>
  <c r="U580" s="1"/>
  <c r="M648"/>
  <c r="M647" s="1"/>
  <c r="K699"/>
  <c r="K707"/>
  <c r="V739"/>
  <c r="V738" s="1"/>
  <c r="L857"/>
  <c r="L856" s="1"/>
  <c r="G342"/>
  <c r="G341" s="1"/>
  <c r="G340" s="1"/>
  <c r="G339" s="1"/>
  <c r="U342"/>
  <c r="U341" s="1"/>
  <c r="U340" s="1"/>
  <c r="U339" s="1"/>
  <c r="X348"/>
  <c r="X347" s="1"/>
  <c r="X342" s="1"/>
  <c r="X341" s="1"/>
  <c r="X340" s="1"/>
  <c r="X339" s="1"/>
  <c r="T347"/>
  <c r="T342" s="1"/>
  <c r="T341" s="1"/>
  <c r="T340" s="1"/>
  <c r="T339" s="1"/>
  <c r="O377"/>
  <c r="R377"/>
  <c r="O401"/>
  <c r="X438"/>
  <c r="X437" s="1"/>
  <c r="T437"/>
  <c r="W506"/>
  <c r="W496" s="1"/>
  <c r="J520"/>
  <c r="J496" s="1"/>
  <c r="J495" s="1"/>
  <c r="J494" s="1"/>
  <c r="V546"/>
  <c r="V545" s="1"/>
  <c r="H549"/>
  <c r="H546" s="1"/>
  <c r="H545" s="1"/>
  <c r="J814"/>
  <c r="J813" s="1"/>
  <c r="R346"/>
  <c r="R345" s="1"/>
  <c r="N345"/>
  <c r="H353"/>
  <c r="L354"/>
  <c r="L353" s="1"/>
  <c r="P377"/>
  <c r="Q401"/>
  <c r="R420"/>
  <c r="S515"/>
  <c r="U586"/>
  <c r="W739"/>
  <c r="L300"/>
  <c r="L299" s="1"/>
  <c r="O432"/>
  <c r="O431" s="1"/>
  <c r="M447"/>
  <c r="M432" s="1"/>
  <c r="M431" s="1"/>
  <c r="S465"/>
  <c r="S464" s="1"/>
  <c r="S463" s="1"/>
  <c r="S457" s="1"/>
  <c r="T515"/>
  <c r="T496" s="1"/>
  <c r="T495" s="1"/>
  <c r="K532"/>
  <c r="K531" s="1"/>
  <c r="H533"/>
  <c r="H532" s="1"/>
  <c r="H531" s="1"/>
  <c r="L534"/>
  <c r="L533" s="1"/>
  <c r="L532" s="1"/>
  <c r="L531" s="1"/>
  <c r="N545"/>
  <c r="W562"/>
  <c r="W561" s="1"/>
  <c r="W556" s="1"/>
  <c r="W555" s="1"/>
  <c r="M572"/>
  <c r="M571" s="1"/>
  <c r="R585"/>
  <c r="R584" s="1"/>
  <c r="R581" s="1"/>
  <c r="R580" s="1"/>
  <c r="J595"/>
  <c r="J594" s="1"/>
  <c r="J593" s="1"/>
  <c r="J592" s="1"/>
  <c r="J586" s="1"/>
  <c r="S628"/>
  <c r="L628"/>
  <c r="J649"/>
  <c r="J648" s="1"/>
  <c r="J647" s="1"/>
  <c r="X763"/>
  <c r="R315"/>
  <c r="R314" s="1"/>
  <c r="R354"/>
  <c r="R353" s="1"/>
  <c r="N353"/>
  <c r="S377"/>
  <c r="S401"/>
  <c r="K526"/>
  <c r="K525" s="1"/>
  <c r="O545"/>
  <c r="L568"/>
  <c r="L567" s="1"/>
  <c r="H567"/>
  <c r="H562" s="1"/>
  <c r="H561" s="1"/>
  <c r="P707"/>
  <c r="P698" s="1"/>
  <c r="P697" s="1"/>
  <c r="P696" s="1"/>
  <c r="S249"/>
  <c r="S248" s="1"/>
  <c r="S247" s="1"/>
  <c r="S246" s="1"/>
  <c r="T401"/>
  <c r="I432"/>
  <c r="I431" s="1"/>
  <c r="X560"/>
  <c r="X559" s="1"/>
  <c r="X558" s="1"/>
  <c r="X557" s="1"/>
  <c r="S562"/>
  <c r="S561" s="1"/>
  <c r="S556" s="1"/>
  <c r="S555" s="1"/>
  <c r="L596"/>
  <c r="L595" s="1"/>
  <c r="L594" s="1"/>
  <c r="L593" s="1"/>
  <c r="L592" s="1"/>
  <c r="L586" s="1"/>
  <c r="Q671"/>
  <c r="Q670" s="1"/>
  <c r="Q669" s="1"/>
  <c r="Q703"/>
  <c r="Q702" s="1"/>
  <c r="M702"/>
  <c r="M699" s="1"/>
  <c r="M698" s="1"/>
  <c r="M697" s="1"/>
  <c r="M696" s="1"/>
  <c r="H404"/>
  <c r="H401" s="1"/>
  <c r="G401"/>
  <c r="L426"/>
  <c r="L425" s="1"/>
  <c r="L575"/>
  <c r="L574" s="1"/>
  <c r="L573" s="1"/>
  <c r="L572" s="1"/>
  <c r="L571" s="1"/>
  <c r="G628"/>
  <c r="P251"/>
  <c r="T382"/>
  <c r="T377" s="1"/>
  <c r="X383"/>
  <c r="X382" s="1"/>
  <c r="X377" s="1"/>
  <c r="W465"/>
  <c r="W464" s="1"/>
  <c r="W463" s="1"/>
  <c r="W457" s="1"/>
  <c r="H468"/>
  <c r="H465" s="1"/>
  <c r="H464" s="1"/>
  <c r="H463" s="1"/>
  <c r="H457" s="1"/>
  <c r="L469"/>
  <c r="L468" s="1"/>
  <c r="L465" s="1"/>
  <c r="L464" s="1"/>
  <c r="L463" s="1"/>
  <c r="Q520"/>
  <c r="N526"/>
  <c r="N525" s="1"/>
  <c r="G562"/>
  <c r="G561" s="1"/>
  <c r="G556" s="1"/>
  <c r="G555" s="1"/>
  <c r="U562"/>
  <c r="U561" s="1"/>
  <c r="U556" s="1"/>
  <c r="U555" s="1"/>
  <c r="K572"/>
  <c r="K571" s="1"/>
  <c r="R596"/>
  <c r="R595" s="1"/>
  <c r="R594" s="1"/>
  <c r="R593" s="1"/>
  <c r="R592" s="1"/>
  <c r="R586" s="1"/>
  <c r="P595"/>
  <c r="P594" s="1"/>
  <c r="P593" s="1"/>
  <c r="P592" s="1"/>
  <c r="P586" s="1"/>
  <c r="P628"/>
  <c r="X649"/>
  <c r="X648" s="1"/>
  <c r="X647" s="1"/>
  <c r="H515"/>
  <c r="H575"/>
  <c r="H584"/>
  <c r="H581" s="1"/>
  <c r="H580" s="1"/>
  <c r="U607"/>
  <c r="U602" s="1"/>
  <c r="U601" s="1"/>
  <c r="U628"/>
  <c r="K649"/>
  <c r="K648" s="1"/>
  <c r="K647" s="1"/>
  <c r="Q739"/>
  <c r="Q738" s="1"/>
  <c r="J739"/>
  <c r="J738" s="1"/>
  <c r="V420"/>
  <c r="N582"/>
  <c r="N581" s="1"/>
  <c r="N580" s="1"/>
  <c r="S649"/>
  <c r="S648" s="1"/>
  <c r="S647" s="1"/>
  <c r="N652"/>
  <c r="N649" s="1"/>
  <c r="N648" s="1"/>
  <c r="N647" s="1"/>
  <c r="R653"/>
  <c r="R652" s="1"/>
  <c r="R649" s="1"/>
  <c r="R648" s="1"/>
  <c r="R647" s="1"/>
  <c r="L649"/>
  <c r="L648" s="1"/>
  <c r="L647" s="1"/>
  <c r="L699"/>
  <c r="H742"/>
  <c r="H739" s="1"/>
  <c r="H738" s="1"/>
  <c r="L743"/>
  <c r="L742" s="1"/>
  <c r="L739" s="1"/>
  <c r="L750"/>
  <c r="G814"/>
  <c r="G813" s="1"/>
  <c r="G812" s="1"/>
  <c r="T433"/>
  <c r="T432" s="1"/>
  <c r="T431" s="1"/>
  <c r="L493"/>
  <c r="L492" s="1"/>
  <c r="L491" s="1"/>
  <c r="L490" s="1"/>
  <c r="N533"/>
  <c r="N532" s="1"/>
  <c r="N531" s="1"/>
  <c r="T595"/>
  <c r="T594" s="1"/>
  <c r="T593" s="1"/>
  <c r="T592" s="1"/>
  <c r="T586" s="1"/>
  <c r="X596"/>
  <c r="X595" s="1"/>
  <c r="X594" s="1"/>
  <c r="X593" s="1"/>
  <c r="X592" s="1"/>
  <c r="X586" s="1"/>
  <c r="V680"/>
  <c r="R750"/>
  <c r="I814"/>
  <c r="I813" s="1"/>
  <c r="I812" s="1"/>
  <c r="X814"/>
  <c r="X813" s="1"/>
  <c r="X812" s="1"/>
  <c r="L958"/>
  <c r="L957" s="1"/>
  <c r="L956" s="1"/>
  <c r="L955" s="1"/>
  <c r="L954" s="1"/>
  <c r="L953" s="1"/>
  <c r="H957"/>
  <c r="H956" s="1"/>
  <c r="H955" s="1"/>
  <c r="H954" s="1"/>
  <c r="H953" s="1"/>
  <c r="W680"/>
  <c r="W670" s="1"/>
  <c r="W669" s="1"/>
  <c r="I739"/>
  <c r="K763"/>
  <c r="H559"/>
  <c r="H558" s="1"/>
  <c r="H557" s="1"/>
  <c r="L560"/>
  <c r="L559" s="1"/>
  <c r="L558" s="1"/>
  <c r="L557" s="1"/>
  <c r="L570"/>
  <c r="L569" s="1"/>
  <c r="R621"/>
  <c r="R620" s="1"/>
  <c r="V628"/>
  <c r="H649"/>
  <c r="H648" s="1"/>
  <c r="H647" s="1"/>
  <c r="O671"/>
  <c r="O670" s="1"/>
  <c r="O669" s="1"/>
  <c r="J680"/>
  <c r="J670" s="1"/>
  <c r="J669" s="1"/>
  <c r="X739"/>
  <c r="X750"/>
  <c r="W763"/>
  <c r="W762" s="1"/>
  <c r="N520"/>
  <c r="N496" s="1"/>
  <c r="N495" s="1"/>
  <c r="N494" s="1"/>
  <c r="R566"/>
  <c r="R565" s="1"/>
  <c r="R562" s="1"/>
  <c r="R561" s="1"/>
  <c r="R556" s="1"/>
  <c r="R555" s="1"/>
  <c r="W621"/>
  <c r="W620" s="1"/>
  <c r="H628"/>
  <c r="I649"/>
  <c r="I648" s="1"/>
  <c r="I647" s="1"/>
  <c r="W649"/>
  <c r="W648" s="1"/>
  <c r="W647" s="1"/>
  <c r="K671"/>
  <c r="K680"/>
  <c r="X707"/>
  <c r="L885"/>
  <c r="L884" s="1"/>
  <c r="I939"/>
  <c r="L553"/>
  <c r="L552" s="1"/>
  <c r="L551" s="1"/>
  <c r="N671"/>
  <c r="N681"/>
  <c r="N680" s="1"/>
  <c r="O739"/>
  <c r="J763"/>
  <c r="U860"/>
  <c r="U859" s="1"/>
  <c r="U858" s="1"/>
  <c r="U857" s="1"/>
  <c r="U856" s="1"/>
  <c r="X911"/>
  <c r="I925"/>
  <c r="I924" s="1"/>
  <c r="K956"/>
  <c r="K955" s="1"/>
  <c r="K954" s="1"/>
  <c r="K953" s="1"/>
  <c r="X968"/>
  <c r="N1110"/>
  <c r="R1110"/>
  <c r="I628"/>
  <c r="R699"/>
  <c r="H707"/>
  <c r="H698" s="1"/>
  <c r="H697" s="1"/>
  <c r="H696" s="1"/>
  <c r="G760"/>
  <c r="G759" s="1"/>
  <c r="K761"/>
  <c r="K760" s="1"/>
  <c r="K759" s="1"/>
  <c r="L763"/>
  <c r="W795"/>
  <c r="W794" s="1"/>
  <c r="Q615"/>
  <c r="Q614" s="1"/>
  <c r="Q613" s="1"/>
  <c r="P649"/>
  <c r="P648" s="1"/>
  <c r="P647" s="1"/>
  <c r="S699"/>
  <c r="O780"/>
  <c r="G873"/>
  <c r="G872" s="1"/>
  <c r="G871" s="1"/>
  <c r="X900"/>
  <c r="X899" s="1"/>
  <c r="I911"/>
  <c r="J1055"/>
  <c r="J1054" s="1"/>
  <c r="R615"/>
  <c r="R614" s="1"/>
  <c r="R613" s="1"/>
  <c r="P680"/>
  <c r="P670" s="1"/>
  <c r="P669" s="1"/>
  <c r="V732"/>
  <c r="V731" s="1"/>
  <c r="V730" s="1"/>
  <c r="I750"/>
  <c r="Q780"/>
  <c r="K795"/>
  <c r="K794" s="1"/>
  <c r="L795"/>
  <c r="L794" s="1"/>
  <c r="J836"/>
  <c r="Q900"/>
  <c r="Q899" s="1"/>
  <c r="H1054"/>
  <c r="H1047" s="1"/>
  <c r="H1046" s="1"/>
  <c r="H1036" s="1"/>
  <c r="S748"/>
  <c r="S739" s="1"/>
  <c r="Q795"/>
  <c r="Q794" s="1"/>
  <c r="Q836"/>
  <c r="Q835" s="1"/>
  <c r="Q834" s="1"/>
  <c r="Q833" s="1"/>
  <c r="Q832" s="1"/>
  <c r="M846"/>
  <c r="M835" s="1"/>
  <c r="M834" s="1"/>
  <c r="M833" s="1"/>
  <c r="M832" s="1"/>
  <c r="H652"/>
  <c r="R680"/>
  <c r="Q763"/>
  <c r="W885"/>
  <c r="W884" s="1"/>
  <c r="H939"/>
  <c r="L784"/>
  <c r="L783" s="1"/>
  <c r="L780" s="1"/>
  <c r="J783"/>
  <c r="J780" s="1"/>
  <c r="P780"/>
  <c r="P762" s="1"/>
  <c r="U780"/>
  <c r="U762" s="1"/>
  <c r="O857"/>
  <c r="O856" s="1"/>
  <c r="Q732"/>
  <c r="Q731" s="1"/>
  <c r="Q730" s="1"/>
  <c r="X795"/>
  <c r="X794" s="1"/>
  <c r="R836"/>
  <c r="R878"/>
  <c r="R873" s="1"/>
  <c r="R872" s="1"/>
  <c r="O707"/>
  <c r="O698" s="1"/>
  <c r="O697" s="1"/>
  <c r="O696" s="1"/>
  <c r="W820"/>
  <c r="W814" s="1"/>
  <c r="W813" s="1"/>
  <c r="W812" s="1"/>
  <c r="M873"/>
  <c r="M872" s="1"/>
  <c r="L875"/>
  <c r="L874" s="1"/>
  <c r="M900"/>
  <c r="M899" s="1"/>
  <c r="M911"/>
  <c r="H968"/>
  <c r="K1018"/>
  <c r="K1017" s="1"/>
  <c r="K1016" s="1"/>
  <c r="I1185"/>
  <c r="I1184" s="1"/>
  <c r="I1183" s="1"/>
  <c r="I1182" s="1"/>
  <c r="I1240"/>
  <c r="H815"/>
  <c r="H814" s="1"/>
  <c r="H813" s="1"/>
  <c r="H812" s="1"/>
  <c r="U815"/>
  <c r="O836"/>
  <c r="O835" s="1"/>
  <c r="O834" s="1"/>
  <c r="O833" s="1"/>
  <c r="O832" s="1"/>
  <c r="K900"/>
  <c r="K899" s="1"/>
  <c r="K898" s="1"/>
  <c r="N911"/>
  <c r="M1018"/>
  <c r="M1017" s="1"/>
  <c r="M1016" s="1"/>
  <c r="X1134"/>
  <c r="M941"/>
  <c r="M940" s="1"/>
  <c r="M939" s="1"/>
  <c r="M924" s="1"/>
  <c r="O1041"/>
  <c r="O1037" s="1"/>
  <c r="O1036" s="1"/>
  <c r="R1067"/>
  <c r="R1066" s="1"/>
  <c r="L881"/>
  <c r="L878" s="1"/>
  <c r="N941"/>
  <c r="N940" s="1"/>
  <c r="N939" s="1"/>
  <c r="N924" s="1"/>
  <c r="X958"/>
  <c r="X957" s="1"/>
  <c r="X956" s="1"/>
  <c r="X955" s="1"/>
  <c r="X954" s="1"/>
  <c r="X953" s="1"/>
  <c r="T957"/>
  <c r="T956" s="1"/>
  <c r="T955" s="1"/>
  <c r="T954" s="1"/>
  <c r="T953" s="1"/>
  <c r="P1018"/>
  <c r="P1017" s="1"/>
  <c r="P1016" s="1"/>
  <c r="Q1055"/>
  <c r="Q1054" s="1"/>
  <c r="Q1047" s="1"/>
  <c r="Q1046" s="1"/>
  <c r="Q1036" s="1"/>
  <c r="W1080"/>
  <c r="R1212"/>
  <c r="R1211" s="1"/>
  <c r="R1210" s="1"/>
  <c r="R1203" s="1"/>
  <c r="R1202" s="1"/>
  <c r="R1201" s="1"/>
  <c r="R1200" s="1"/>
  <c r="N1211"/>
  <c r="N1210" s="1"/>
  <c r="N1203" s="1"/>
  <c r="N1202" s="1"/>
  <c r="N1201" s="1"/>
  <c r="N1200" s="1"/>
  <c r="Q881"/>
  <c r="Q878" s="1"/>
  <c r="Q911"/>
  <c r="X941"/>
  <c r="X940" s="1"/>
  <c r="X939" s="1"/>
  <c r="I1027"/>
  <c r="I1026" s="1"/>
  <c r="R1041"/>
  <c r="R1037" s="1"/>
  <c r="Q1066"/>
  <c r="K1080"/>
  <c r="L1094"/>
  <c r="L1093" s="1"/>
  <c r="H1093"/>
  <c r="H1092" s="1"/>
  <c r="G1092"/>
  <c r="R1107"/>
  <c r="M794"/>
  <c r="J830"/>
  <c r="J829" s="1"/>
  <c r="J828" s="1"/>
  <c r="L831"/>
  <c r="L830" s="1"/>
  <c r="L829" s="1"/>
  <c r="L828" s="1"/>
  <c r="P900"/>
  <c r="P899" s="1"/>
  <c r="P898" s="1"/>
  <c r="P897" s="1"/>
  <c r="W919"/>
  <c r="W918" s="1"/>
  <c r="Q931"/>
  <c r="Q928" s="1"/>
  <c r="Q927" s="1"/>
  <c r="Q926" s="1"/>
  <c r="Q925" s="1"/>
  <c r="J1080"/>
  <c r="J1153"/>
  <c r="J1152" s="1"/>
  <c r="J1145" s="1"/>
  <c r="L1154"/>
  <c r="L1153" s="1"/>
  <c r="L1152" s="1"/>
  <c r="L970"/>
  <c r="L969" s="1"/>
  <c r="L968" s="1"/>
  <c r="J969"/>
  <c r="J968" s="1"/>
  <c r="U975"/>
  <c r="P1037"/>
  <c r="S1092"/>
  <c r="S1119"/>
  <c r="W1148"/>
  <c r="W1147" s="1"/>
  <c r="W1146" s="1"/>
  <c r="S1147"/>
  <c r="S1146" s="1"/>
  <c r="I836"/>
  <c r="U836"/>
  <c r="U835" s="1"/>
  <c r="U834" s="1"/>
  <c r="U833" s="1"/>
  <c r="U832" s="1"/>
  <c r="H860"/>
  <c r="H859" s="1"/>
  <c r="H858" s="1"/>
  <c r="H857" s="1"/>
  <c r="H856" s="1"/>
  <c r="J885"/>
  <c r="J884" s="1"/>
  <c r="J871" s="1"/>
  <c r="X885"/>
  <c r="X884" s="1"/>
  <c r="L938"/>
  <c r="L937" s="1"/>
  <c r="L936" s="1"/>
  <c r="L935" s="1"/>
  <c r="L925" s="1"/>
  <c r="V941"/>
  <c r="V940" s="1"/>
  <c r="V939" s="1"/>
  <c r="V924" s="1"/>
  <c r="I953"/>
  <c r="U1066"/>
  <c r="G1119"/>
  <c r="S820"/>
  <c r="S814" s="1"/>
  <c r="S813" s="1"/>
  <c r="S812" s="1"/>
  <c r="I860"/>
  <c r="I859" s="1"/>
  <c r="I858" s="1"/>
  <c r="I857" s="1"/>
  <c r="I856" s="1"/>
  <c r="M919"/>
  <c r="M918" s="1"/>
  <c r="G941"/>
  <c r="G940" s="1"/>
  <c r="G939" s="1"/>
  <c r="M976"/>
  <c r="M975" s="1"/>
  <c r="X984"/>
  <c r="X983" s="1"/>
  <c r="X975" s="1"/>
  <c r="I1224"/>
  <c r="X782"/>
  <c r="X781" s="1"/>
  <c r="X780" s="1"/>
  <c r="G900"/>
  <c r="G899" s="1"/>
  <c r="T900"/>
  <c r="T899" s="1"/>
  <c r="P928"/>
  <c r="P927" s="1"/>
  <c r="P926" s="1"/>
  <c r="P925" s="1"/>
  <c r="P1041"/>
  <c r="P1047"/>
  <c r="P1046" s="1"/>
  <c r="R1087"/>
  <c r="R1080" s="1"/>
  <c r="G1162"/>
  <c r="V1145"/>
  <c r="G1277"/>
  <c r="G1276" s="1"/>
  <c r="G1275" s="1"/>
  <c r="M1306"/>
  <c r="M1305" s="1"/>
  <c r="M1304" s="1"/>
  <c r="M1220"/>
  <c r="Q1221"/>
  <c r="I919"/>
  <c r="I918" s="1"/>
  <c r="V919"/>
  <c r="V918" s="1"/>
  <c r="V897" s="1"/>
  <c r="X1119"/>
  <c r="X1203"/>
  <c r="X1202" s="1"/>
  <c r="X1201" s="1"/>
  <c r="X1200" s="1"/>
  <c r="N1227"/>
  <c r="N1226" s="1"/>
  <c r="N1225" s="1"/>
  <c r="N1224" s="1"/>
  <c r="W911"/>
  <c r="W898" s="1"/>
  <c r="K919"/>
  <c r="K918" s="1"/>
  <c r="T975"/>
  <c r="I975"/>
  <c r="L1018"/>
  <c r="L1017" s="1"/>
  <c r="L1016" s="1"/>
  <c r="U1027"/>
  <c r="U1026" s="1"/>
  <c r="J1050"/>
  <c r="L1051"/>
  <c r="L1050" s="1"/>
  <c r="P1080"/>
  <c r="X1080"/>
  <c r="V1092"/>
  <c r="R1103"/>
  <c r="R1092" s="1"/>
  <c r="W1110"/>
  <c r="R1123"/>
  <c r="R1122" s="1"/>
  <c r="R1119" s="1"/>
  <c r="N1122"/>
  <c r="N1119" s="1"/>
  <c r="R1145"/>
  <c r="Q980"/>
  <c r="Q975" s="1"/>
  <c r="H983"/>
  <c r="H975" s="1"/>
  <c r="L984"/>
  <c r="L983" s="1"/>
  <c r="L975" s="1"/>
  <c r="J1048"/>
  <c r="L1049"/>
  <c r="L1048" s="1"/>
  <c r="V1047"/>
  <c r="V1046" s="1"/>
  <c r="V1067"/>
  <c r="V1066" s="1"/>
  <c r="K1110"/>
  <c r="Q1119"/>
  <c r="I1321"/>
  <c r="I1320" s="1"/>
  <c r="X1092"/>
  <c r="L1110"/>
  <c r="W1250"/>
  <c r="W1249" s="1"/>
  <c r="W1248" s="1"/>
  <c r="W1247" s="1"/>
  <c r="W1240" s="1"/>
  <c r="K928"/>
  <c r="K927" s="1"/>
  <c r="K926" s="1"/>
  <c r="K925" s="1"/>
  <c r="X928"/>
  <c r="X927" s="1"/>
  <c r="X926" s="1"/>
  <c r="X925" s="1"/>
  <c r="S968"/>
  <c r="P1000"/>
  <c r="P999" s="1"/>
  <c r="R1018"/>
  <c r="R1017" s="1"/>
  <c r="R1016" s="1"/>
  <c r="K1047"/>
  <c r="K1046" s="1"/>
  <c r="X1067"/>
  <c r="X1066" s="1"/>
  <c r="U1390"/>
  <c r="G968"/>
  <c r="T968"/>
  <c r="J975"/>
  <c r="K1031"/>
  <c r="K1027" s="1"/>
  <c r="K1026" s="1"/>
  <c r="L1067"/>
  <c r="L1066" s="1"/>
  <c r="K1067"/>
  <c r="K1066" s="1"/>
  <c r="T1080"/>
  <c r="K1152"/>
  <c r="S1182"/>
  <c r="R1261"/>
  <c r="R1260" s="1"/>
  <c r="R1259" s="1"/>
  <c r="R1258" s="1"/>
  <c r="R1257" s="1"/>
  <c r="Q1261"/>
  <c r="Q1260" s="1"/>
  <c r="Q1259" s="1"/>
  <c r="Q1258" s="1"/>
  <c r="Q1257" s="1"/>
  <c r="G763"/>
  <c r="S763"/>
  <c r="S762" s="1"/>
  <c r="U941"/>
  <c r="U940" s="1"/>
  <c r="U939" s="1"/>
  <c r="O956"/>
  <c r="O955" s="1"/>
  <c r="O954" s="1"/>
  <c r="O953" s="1"/>
  <c r="P968"/>
  <c r="P1119"/>
  <c r="N1135"/>
  <c r="N1134" s="1"/>
  <c r="L1166"/>
  <c r="L1165" s="1"/>
  <c r="L1162" s="1"/>
  <c r="Q1171"/>
  <c r="Q1170" s="1"/>
  <c r="P1169"/>
  <c r="Q1174"/>
  <c r="M1203"/>
  <c r="M1202" s="1"/>
  <c r="Q1227"/>
  <c r="Q1226" s="1"/>
  <c r="Q1225" s="1"/>
  <c r="Q1224" s="1"/>
  <c r="O975"/>
  <c r="O967" s="1"/>
  <c r="O966" s="1"/>
  <c r="O965" s="1"/>
  <c r="O1080"/>
  <c r="U1085"/>
  <c r="U1080" s="1"/>
  <c r="W1119"/>
  <c r="O1135"/>
  <c r="O1134" s="1"/>
  <c r="R1171"/>
  <c r="R1170" s="1"/>
  <c r="R1169" s="1"/>
  <c r="R1227"/>
  <c r="R1226" s="1"/>
  <c r="R1225" s="1"/>
  <c r="R1224" s="1"/>
  <c r="W1286"/>
  <c r="J1306"/>
  <c r="J1305" s="1"/>
  <c r="J1304" s="1"/>
  <c r="V1343"/>
  <c r="M1455"/>
  <c r="W1283"/>
  <c r="X1174"/>
  <c r="X1169" s="1"/>
  <c r="R1197"/>
  <c r="R1194" s="1"/>
  <c r="R1193" s="1"/>
  <c r="H1203"/>
  <c r="H1202" s="1"/>
  <c r="H1201" s="1"/>
  <c r="H1200" s="1"/>
  <c r="U968"/>
  <c r="X1031"/>
  <c r="X1027" s="1"/>
  <c r="X1026" s="1"/>
  <c r="O1162"/>
  <c r="O1145" s="1"/>
  <c r="H1169"/>
  <c r="O1261"/>
  <c r="O1260" s="1"/>
  <c r="O1259" s="1"/>
  <c r="O1258" s="1"/>
  <c r="O1257" s="1"/>
  <c r="P1306"/>
  <c r="P1305" s="1"/>
  <c r="P1304" s="1"/>
  <c r="R1332"/>
  <c r="W1210"/>
  <c r="H1224"/>
  <c r="K1250"/>
  <c r="K1249" s="1"/>
  <c r="K1248" s="1"/>
  <c r="K1247" s="1"/>
  <c r="K1240" s="1"/>
  <c r="S1304"/>
  <c r="S1041"/>
  <c r="S1037" s="1"/>
  <c r="T1055"/>
  <c r="H1080"/>
  <c r="H1135"/>
  <c r="H1134" s="1"/>
  <c r="O1194"/>
  <c r="O1193" s="1"/>
  <c r="T1203"/>
  <c r="T1202" s="1"/>
  <c r="T1201" s="1"/>
  <c r="T1200" s="1"/>
  <c r="L1227"/>
  <c r="L1226" s="1"/>
  <c r="L1225" s="1"/>
  <c r="L1224" s="1"/>
  <c r="P1293"/>
  <c r="P1292" s="1"/>
  <c r="X1018"/>
  <c r="X1017" s="1"/>
  <c r="X1016" s="1"/>
  <c r="N1027"/>
  <c r="N1026" s="1"/>
  <c r="T1041"/>
  <c r="T1037" s="1"/>
  <c r="W1135"/>
  <c r="W1134" s="1"/>
  <c r="W1152"/>
  <c r="P1194"/>
  <c r="P1193" s="1"/>
  <c r="P1182" s="1"/>
  <c r="M1227"/>
  <c r="M1226" s="1"/>
  <c r="M1225" s="1"/>
  <c r="M1224" s="1"/>
  <c r="T1277"/>
  <c r="T1276" s="1"/>
  <c r="T1275" s="1"/>
  <c r="G1345"/>
  <c r="G1344" s="1"/>
  <c r="G1343" s="1"/>
  <c r="W1031"/>
  <c r="W1027" s="1"/>
  <c r="W1026" s="1"/>
  <c r="G1185"/>
  <c r="G1184" s="1"/>
  <c r="G1183" s="1"/>
  <c r="G1182" s="1"/>
  <c r="W1217"/>
  <c r="W1216" s="1"/>
  <c r="W1215" s="1"/>
  <c r="S1216"/>
  <c r="S1215" s="1"/>
  <c r="P1224"/>
  <c r="O1250"/>
  <c r="O1249" s="1"/>
  <c r="O1248" s="1"/>
  <c r="O1247" s="1"/>
  <c r="O1240" s="1"/>
  <c r="L1261"/>
  <c r="L1260" s="1"/>
  <c r="L1259" s="1"/>
  <c r="L1258" s="1"/>
  <c r="L1257" s="1"/>
  <c r="H1261"/>
  <c r="H1260" s="1"/>
  <c r="H1259" s="1"/>
  <c r="H1258" s="1"/>
  <c r="H1257" s="1"/>
  <c r="L1289"/>
  <c r="L1286" s="1"/>
  <c r="R1329"/>
  <c r="R1325" s="1"/>
  <c r="R1324" s="1"/>
  <c r="R1323" s="1"/>
  <c r="R1338"/>
  <c r="R1337" s="1"/>
  <c r="I1119"/>
  <c r="U1119"/>
  <c r="G1174"/>
  <c r="G1169" s="1"/>
  <c r="H1185"/>
  <c r="H1184" s="1"/>
  <c r="H1183" s="1"/>
  <c r="H1182" s="1"/>
  <c r="V1185"/>
  <c r="V1184" s="1"/>
  <c r="V1183" s="1"/>
  <c r="V1182" s="1"/>
  <c r="U1306"/>
  <c r="U1305" s="1"/>
  <c r="U1304" s="1"/>
  <c r="K1394"/>
  <c r="K1393" s="1"/>
  <c r="K1392" s="1"/>
  <c r="I1393"/>
  <c r="I1392" s="1"/>
  <c r="S1418"/>
  <c r="R1345"/>
  <c r="R1344" s="1"/>
  <c r="R1343" s="1"/>
  <c r="Q1372"/>
  <c r="X1418"/>
  <c r="J1432"/>
  <c r="J1431" s="1"/>
  <c r="L1497"/>
  <c r="J1495"/>
  <c r="J1494" s="1"/>
  <c r="J1493" s="1"/>
  <c r="J1492" s="1"/>
  <c r="J1491" s="1"/>
  <c r="J1490" s="1"/>
  <c r="K1174"/>
  <c r="O1286"/>
  <c r="O1276" s="1"/>
  <c r="O1275" s="1"/>
  <c r="L1391"/>
  <c r="L1390" s="1"/>
  <c r="U1411"/>
  <c r="I1446"/>
  <c r="I1445" s="1"/>
  <c r="I1430" s="1"/>
  <c r="I1429" s="1"/>
  <c r="W1446"/>
  <c r="W1445" s="1"/>
  <c r="G1220"/>
  <c r="V1250"/>
  <c r="V1249" s="1"/>
  <c r="V1248" s="1"/>
  <c r="V1247" s="1"/>
  <c r="V1240" s="1"/>
  <c r="S1261"/>
  <c r="S1260" s="1"/>
  <c r="S1259" s="1"/>
  <c r="S1258" s="1"/>
  <c r="S1257" s="1"/>
  <c r="K1306"/>
  <c r="K1305" s="1"/>
  <c r="K1304" s="1"/>
  <c r="L1306"/>
  <c r="L1305" s="1"/>
  <c r="L1304" s="1"/>
  <c r="L1338"/>
  <c r="L1337" s="1"/>
  <c r="G1372"/>
  <c r="G1367" s="1"/>
  <c r="G1362" s="1"/>
  <c r="G1361" s="1"/>
  <c r="G1391"/>
  <c r="S1411"/>
  <c r="J1446"/>
  <c r="J1445" s="1"/>
  <c r="X1446"/>
  <c r="X1445" s="1"/>
  <c r="J1203"/>
  <c r="J1202" s="1"/>
  <c r="J1201" s="1"/>
  <c r="J1200" s="1"/>
  <c r="Q1286"/>
  <c r="G1306"/>
  <c r="G1305" s="1"/>
  <c r="G1304" s="1"/>
  <c r="V1367"/>
  <c r="V1362" s="1"/>
  <c r="V1361" s="1"/>
  <c r="O1391"/>
  <c r="O1390" s="1"/>
  <c r="W977"/>
  <c r="W976" s="1"/>
  <c r="W975" s="1"/>
  <c r="W967" s="1"/>
  <c r="W966" s="1"/>
  <c r="W965" s="1"/>
  <c r="S976"/>
  <c r="S975" s="1"/>
  <c r="S1080"/>
  <c r="O1110"/>
  <c r="K1210"/>
  <c r="K1203" s="1"/>
  <c r="K1202" s="1"/>
  <c r="N1293"/>
  <c r="N1292" s="1"/>
  <c r="R1293"/>
  <c r="R1292" s="1"/>
  <c r="L1303"/>
  <c r="L1302" s="1"/>
  <c r="L1293" s="1"/>
  <c r="L1292" s="1"/>
  <c r="J1302"/>
  <c r="J1293" s="1"/>
  <c r="J1292" s="1"/>
  <c r="R1306"/>
  <c r="R1305" s="1"/>
  <c r="R1304" s="1"/>
  <c r="H1332"/>
  <c r="T1345"/>
  <c r="T1344" s="1"/>
  <c r="T1343" s="1"/>
  <c r="T1321" s="1"/>
  <c r="T1320" s="1"/>
  <c r="N1432"/>
  <c r="N1431" s="1"/>
  <c r="N1430" s="1"/>
  <c r="N1429" s="1"/>
  <c r="L1455"/>
  <c r="L1454" s="1"/>
  <c r="L1453" s="1"/>
  <c r="L1452" s="1"/>
  <c r="O1067"/>
  <c r="O1066" s="1"/>
  <c r="L1087"/>
  <c r="L1080" s="1"/>
  <c r="S1174"/>
  <c r="S1169" s="1"/>
  <c r="I1261"/>
  <c r="I1260" s="1"/>
  <c r="I1259" s="1"/>
  <c r="I1258" s="1"/>
  <c r="I1257" s="1"/>
  <c r="W1261"/>
  <c r="W1260" s="1"/>
  <c r="W1259" s="1"/>
  <c r="W1258" s="1"/>
  <c r="W1257" s="1"/>
  <c r="H1277"/>
  <c r="H1276" s="1"/>
  <c r="H1275" s="1"/>
  <c r="H1274" s="1"/>
  <c r="H1273" s="1"/>
  <c r="H1272" s="1"/>
  <c r="S1324"/>
  <c r="S1323" s="1"/>
  <c r="S1322" s="1"/>
  <c r="K1345"/>
  <c r="K1344" s="1"/>
  <c r="K1343" s="1"/>
  <c r="J1404"/>
  <c r="X1404"/>
  <c r="X1391" s="1"/>
  <c r="X1390" s="1"/>
  <c r="G1418"/>
  <c r="M1250"/>
  <c r="M1249" s="1"/>
  <c r="M1248" s="1"/>
  <c r="M1247" s="1"/>
  <c r="M1240" s="1"/>
  <c r="L1283"/>
  <c r="L1277" s="1"/>
  <c r="X1293"/>
  <c r="X1292" s="1"/>
  <c r="U1325"/>
  <c r="H1362"/>
  <c r="H1361" s="1"/>
  <c r="X1372"/>
  <c r="X1367" s="1"/>
  <c r="X1362" s="1"/>
  <c r="J1391"/>
  <c r="J1390" s="1"/>
  <c r="L1404"/>
  <c r="T1433"/>
  <c r="T1432" s="1"/>
  <c r="T1431" s="1"/>
  <c r="T1430" s="1"/>
  <c r="T1429" s="1"/>
  <c r="X1455"/>
  <c r="X1454" s="1"/>
  <c r="X1453" s="1"/>
  <c r="X1452" s="1"/>
  <c r="I1455"/>
  <c r="I1454" s="1"/>
  <c r="I1453" s="1"/>
  <c r="I1452" s="1"/>
  <c r="L1216"/>
  <c r="L1215" s="1"/>
  <c r="Q1326"/>
  <c r="Q1325" s="1"/>
  <c r="Q1324" s="1"/>
  <c r="Q1323" s="1"/>
  <c r="Q1322" s="1"/>
  <c r="G1332"/>
  <c r="G1324" s="1"/>
  <c r="G1323" s="1"/>
  <c r="G1322" s="1"/>
  <c r="U1332"/>
  <c r="W1391"/>
  <c r="W1390" s="1"/>
  <c r="X1470"/>
  <c r="X1469" s="1"/>
  <c r="L1470"/>
  <c r="L1469" s="1"/>
  <c r="O1332"/>
  <c r="O1324" s="1"/>
  <c r="O1323" s="1"/>
  <c r="O1322" s="1"/>
  <c r="U1367"/>
  <c r="U1362" s="1"/>
  <c r="U1361" s="1"/>
  <c r="I1404"/>
  <c r="W1404"/>
  <c r="Q1433"/>
  <c r="K1475"/>
  <c r="K1470" s="1"/>
  <c r="K1469" s="1"/>
  <c r="Q1470"/>
  <c r="Q1469" s="1"/>
  <c r="R1470"/>
  <c r="R1469" s="1"/>
  <c r="P1470"/>
  <c r="P1469" s="1"/>
  <c r="O1475"/>
  <c r="O1470" s="1"/>
  <c r="O1469" s="1"/>
  <c r="Q1464"/>
  <c r="W1455"/>
  <c r="T1194"/>
  <c r="T1193" s="1"/>
  <c r="G1210"/>
  <c r="G1203" s="1"/>
  <c r="G1202" s="1"/>
  <c r="S1210"/>
  <c r="S1203" s="1"/>
  <c r="S1202" s="1"/>
  <c r="T1250"/>
  <c r="T1249" s="1"/>
  <c r="T1248" s="1"/>
  <c r="T1247" s="1"/>
  <c r="T1240" s="1"/>
  <c r="O1293"/>
  <c r="O1292" s="1"/>
  <c r="L1369"/>
  <c r="L1368" s="1"/>
  <c r="L1367" s="1"/>
  <c r="L1362" s="1"/>
  <c r="L1426"/>
  <c r="L1423" s="1"/>
  <c r="V1433"/>
  <c r="V1432" s="1"/>
  <c r="V1431" s="1"/>
  <c r="N1438"/>
  <c r="R1438"/>
  <c r="R1432" s="1"/>
  <c r="R1431" s="1"/>
  <c r="R1430" s="1"/>
  <c r="R1429" s="1"/>
  <c r="K1446"/>
  <c r="K1445" s="1"/>
  <c r="J1455"/>
  <c r="K1455"/>
  <c r="K1454" s="1"/>
  <c r="K1453" s="1"/>
  <c r="K1452" s="1"/>
  <c r="V1495"/>
  <c r="V1494" s="1"/>
  <c r="V1493" s="1"/>
  <c r="V1492" s="1"/>
  <c r="V1491" s="1"/>
  <c r="V1490" s="1"/>
  <c r="N1277"/>
  <c r="N1276" s="1"/>
  <c r="N1275" s="1"/>
  <c r="R1283"/>
  <c r="R1277" s="1"/>
  <c r="R1276" s="1"/>
  <c r="R1275" s="1"/>
  <c r="K1329"/>
  <c r="K1325" s="1"/>
  <c r="K1324" s="1"/>
  <c r="K1323" s="1"/>
  <c r="K1322" s="1"/>
  <c r="S1372"/>
  <c r="S1367" s="1"/>
  <c r="S1362" s="1"/>
  <c r="S1361" s="1"/>
  <c r="I1411"/>
  <c r="X1438"/>
  <c r="X1432" s="1"/>
  <c r="X1431" s="1"/>
  <c r="O1372"/>
  <c r="O1367" s="1"/>
  <c r="O1362" s="1"/>
  <c r="O1361" s="1"/>
  <c r="L1379"/>
  <c r="L1378" s="1"/>
  <c r="M1398"/>
  <c r="M1391" s="1"/>
  <c r="M1390" s="1"/>
  <c r="Q1407"/>
  <c r="Q1404" s="1"/>
  <c r="L1496"/>
  <c r="H1495"/>
  <c r="H1494" s="1"/>
  <c r="H1493" s="1"/>
  <c r="H1492" s="1"/>
  <c r="H1491" s="1"/>
  <c r="H1490" s="1"/>
  <c r="V1423"/>
  <c r="V1418" s="1"/>
  <c r="K1375"/>
  <c r="K1372" s="1"/>
  <c r="K1367" s="1"/>
  <c r="K1362" s="1"/>
  <c r="K1361" s="1"/>
  <c r="R1411"/>
  <c r="U1433"/>
  <c r="U1432" s="1"/>
  <c r="U1431" s="1"/>
  <c r="U1430" s="1"/>
  <c r="U1429" s="1"/>
  <c r="K1438"/>
  <c r="R1407"/>
  <c r="R1404" s="1"/>
  <c r="G1464"/>
  <c r="G1454" s="1"/>
  <c r="G1453" s="1"/>
  <c r="G1452" s="1"/>
  <c r="K1495"/>
  <c r="K1494" s="1"/>
  <c r="K1493" s="1"/>
  <c r="K1492" s="1"/>
  <c r="K1491" s="1"/>
  <c r="K1490" s="1"/>
  <c r="G1433"/>
  <c r="G1432" s="1"/>
  <c r="G1431" s="1"/>
  <c r="G1430" s="1"/>
  <c r="G1429" s="1"/>
  <c r="S1433"/>
  <c r="S1432" s="1"/>
  <c r="S1431" s="1"/>
  <c r="S1430" s="1"/>
  <c r="S1429" s="1"/>
  <c r="U1475"/>
  <c r="U1470" s="1"/>
  <c r="U1469" s="1"/>
  <c r="U1451" s="1"/>
  <c r="K1092" l="1"/>
  <c r="I1079"/>
  <c r="I1065" s="1"/>
  <c r="I1064" s="1"/>
  <c r="G1451"/>
  <c r="V1430"/>
  <c r="V1429" s="1"/>
  <c r="O1430"/>
  <c r="O1429" s="1"/>
  <c r="H1430"/>
  <c r="H1429" s="1"/>
  <c r="L1418"/>
  <c r="X1384"/>
  <c r="R1418"/>
  <c r="W1384"/>
  <c r="J1384"/>
  <c r="K1391"/>
  <c r="K1390" s="1"/>
  <c r="W1321"/>
  <c r="W1320" s="1"/>
  <c r="X1321"/>
  <c r="X1320" s="1"/>
  <c r="Q1321"/>
  <c r="Q1320" s="1"/>
  <c r="T1274"/>
  <c r="T1273" s="1"/>
  <c r="T1272" s="1"/>
  <c r="G1274"/>
  <c r="S1274"/>
  <c r="Q1276"/>
  <c r="Q1275" s="1"/>
  <c r="Q1274" s="1"/>
  <c r="Q1273" s="1"/>
  <c r="Q1272" s="1"/>
  <c r="H1240"/>
  <c r="K1182"/>
  <c r="R1182"/>
  <c r="X1182"/>
  <c r="J1182"/>
  <c r="L1182"/>
  <c r="K1169"/>
  <c r="T1145"/>
  <c r="P1145"/>
  <c r="W1169"/>
  <c r="S1145"/>
  <c r="Q1169"/>
  <c r="Q1145"/>
  <c r="M1079"/>
  <c r="M1065" s="1"/>
  <c r="M1064" s="1"/>
  <c r="N1036"/>
  <c r="N1025" s="1"/>
  <c r="V1036"/>
  <c r="W1036"/>
  <c r="M1036"/>
  <c r="M1025" s="1"/>
  <c r="U1036"/>
  <c r="L1055"/>
  <c r="L1054" s="1"/>
  <c r="L1047" s="1"/>
  <c r="L1046" s="1"/>
  <c r="L1036" s="1"/>
  <c r="L1025" s="1"/>
  <c r="O1025"/>
  <c r="W1025"/>
  <c r="H1025"/>
  <c r="Q1025"/>
  <c r="V1025"/>
  <c r="P967"/>
  <c r="P966" s="1"/>
  <c r="P965" s="1"/>
  <c r="P952" s="1"/>
  <c r="V967"/>
  <c r="V966" s="1"/>
  <c r="V965" s="1"/>
  <c r="V952" s="1"/>
  <c r="R975"/>
  <c r="R967" s="1"/>
  <c r="R966" s="1"/>
  <c r="R965" s="1"/>
  <c r="R952" s="1"/>
  <c r="Q967"/>
  <c r="Q966" s="1"/>
  <c r="Q965" s="1"/>
  <c r="Q952" s="1"/>
  <c r="I967"/>
  <c r="I966" s="1"/>
  <c r="I965" s="1"/>
  <c r="I952" s="1"/>
  <c r="K952"/>
  <c r="N952"/>
  <c r="W924"/>
  <c r="P924"/>
  <c r="L924"/>
  <c r="R924"/>
  <c r="T924"/>
  <c r="Q924"/>
  <c r="S924"/>
  <c r="G924"/>
  <c r="O897"/>
  <c r="L897"/>
  <c r="N898"/>
  <c r="N897" s="1"/>
  <c r="H870"/>
  <c r="U870"/>
  <c r="V871"/>
  <c r="V870" s="1"/>
  <c r="T871"/>
  <c r="I835"/>
  <c r="I834" s="1"/>
  <c r="I833" s="1"/>
  <c r="I832" s="1"/>
  <c r="J835"/>
  <c r="J834" s="1"/>
  <c r="J833" s="1"/>
  <c r="J832" s="1"/>
  <c r="R835"/>
  <c r="R834" s="1"/>
  <c r="R833" s="1"/>
  <c r="R832" s="1"/>
  <c r="V762"/>
  <c r="G762"/>
  <c r="T738"/>
  <c r="T737" s="1"/>
  <c r="T729" s="1"/>
  <c r="T728" s="1"/>
  <c r="J698"/>
  <c r="J697" s="1"/>
  <c r="J696" s="1"/>
  <c r="I698"/>
  <c r="I697" s="1"/>
  <c r="I696" s="1"/>
  <c r="I645" s="1"/>
  <c r="X698"/>
  <c r="X697" s="1"/>
  <c r="X696" s="1"/>
  <c r="T646"/>
  <c r="G670"/>
  <c r="G669" s="1"/>
  <c r="I646"/>
  <c r="I670"/>
  <c r="I669" s="1"/>
  <c r="W646"/>
  <c r="X646"/>
  <c r="J646"/>
  <c r="G646"/>
  <c r="G645" s="1"/>
  <c r="Q646"/>
  <c r="I599"/>
  <c r="U600"/>
  <c r="P600"/>
  <c r="P599" s="1"/>
  <c r="T600"/>
  <c r="T599" s="1"/>
  <c r="L602"/>
  <c r="L601" s="1"/>
  <c r="L600" s="1"/>
  <c r="L599" s="1"/>
  <c r="W600"/>
  <c r="W599" s="1"/>
  <c r="P554"/>
  <c r="N556"/>
  <c r="N555" s="1"/>
  <c r="M494"/>
  <c r="R496"/>
  <c r="R495" s="1"/>
  <c r="R494" s="1"/>
  <c r="L496"/>
  <c r="L495" s="1"/>
  <c r="L494" s="1"/>
  <c r="U376"/>
  <c r="Q376"/>
  <c r="Q375" s="1"/>
  <c r="Q374" s="1"/>
  <c r="M376"/>
  <c r="M375" s="1"/>
  <c r="M374" s="1"/>
  <c r="M338" s="1"/>
  <c r="N295"/>
  <c r="M295"/>
  <c r="G295"/>
  <c r="O295"/>
  <c r="W296"/>
  <c r="W295" s="1"/>
  <c r="T296"/>
  <c r="T295" s="1"/>
  <c r="X298"/>
  <c r="X297" s="1"/>
  <c r="X296" s="1"/>
  <c r="X295" s="1"/>
  <c r="P296"/>
  <c r="P295" s="1"/>
  <c r="L251"/>
  <c r="G220"/>
  <c r="M220"/>
  <c r="M219" s="1"/>
  <c r="M218" s="1"/>
  <c r="R220"/>
  <c r="R219" s="1"/>
  <c r="R218" s="1"/>
  <c r="S220"/>
  <c r="S219" s="1"/>
  <c r="S218" s="1"/>
  <c r="T190"/>
  <c r="R147"/>
  <c r="X158"/>
  <c r="X157" s="1"/>
  <c r="X156" s="1"/>
  <c r="X147" s="1"/>
  <c r="U133"/>
  <c r="U127" s="1"/>
  <c r="U102" s="1"/>
  <c r="J102"/>
  <c r="X31"/>
  <c r="X12" s="1"/>
  <c r="P31"/>
  <c r="P12" s="1"/>
  <c r="H49"/>
  <c r="H48" s="1"/>
  <c r="J31"/>
  <c r="H31"/>
  <c r="H12" s="1"/>
  <c r="M31"/>
  <c r="M12" s="1"/>
  <c r="L31"/>
  <c r="L12" s="1"/>
  <c r="J897"/>
  <c r="J870" s="1"/>
  <c r="W1182"/>
  <c r="H646"/>
  <c r="H645" s="1"/>
  <c r="T494"/>
  <c r="H1451"/>
  <c r="I871"/>
  <c r="L812"/>
  <c r="W1430"/>
  <c r="W1429" s="1"/>
  <c r="Q1367"/>
  <c r="Q1362" s="1"/>
  <c r="Q1361" s="1"/>
  <c r="G967"/>
  <c r="G966" s="1"/>
  <c r="G965" s="1"/>
  <c r="G952" s="1"/>
  <c r="J1079"/>
  <c r="J1065" s="1"/>
  <c r="J1064" s="1"/>
  <c r="L1092"/>
  <c r="L1079" s="1"/>
  <c r="L1065" s="1"/>
  <c r="K762"/>
  <c r="H574"/>
  <c r="H573" s="1"/>
  <c r="H572" s="1"/>
  <c r="H571" s="1"/>
  <c r="Q699"/>
  <c r="Q698" s="1"/>
  <c r="Q697" s="1"/>
  <c r="Q696" s="1"/>
  <c r="H220"/>
  <c r="H219" s="1"/>
  <c r="H218" s="1"/>
  <c r="L420"/>
  <c r="H1145"/>
  <c r="I1036"/>
  <c r="I1025" s="1"/>
  <c r="V1322"/>
  <c r="V1321" s="1"/>
  <c r="V1320" s="1"/>
  <c r="P496"/>
  <c r="P495" s="1"/>
  <c r="P494" s="1"/>
  <c r="O572"/>
  <c r="O571" s="1"/>
  <c r="O554" s="1"/>
  <c r="O871"/>
  <c r="O870" s="1"/>
  <c r="K602"/>
  <c r="K601" s="1"/>
  <c r="K600" s="1"/>
  <c r="K599" s="1"/>
  <c r="V554"/>
  <c r="H556"/>
  <c r="H555" s="1"/>
  <c r="L670"/>
  <c r="L669" s="1"/>
  <c r="L646" s="1"/>
  <c r="Q1182"/>
  <c r="Q496"/>
  <c r="Q495" s="1"/>
  <c r="Q494" s="1"/>
  <c r="M1384"/>
  <c r="M1360" s="1"/>
  <c r="X376"/>
  <c r="N554"/>
  <c r="V1384"/>
  <c r="V1360" s="1"/>
  <c r="N1390"/>
  <c r="N1384" s="1"/>
  <c r="N1360" s="1"/>
  <c r="N698"/>
  <c r="N697" s="1"/>
  <c r="N696" s="1"/>
  <c r="Q49"/>
  <c r="Q48" s="1"/>
  <c r="Q31" s="1"/>
  <c r="O220"/>
  <c r="O219" s="1"/>
  <c r="W1220"/>
  <c r="N342"/>
  <c r="N341" s="1"/>
  <c r="N340" s="1"/>
  <c r="N339" s="1"/>
  <c r="Q1079"/>
  <c r="Q1065" s="1"/>
  <c r="G898"/>
  <c r="G897" s="1"/>
  <c r="G870" s="1"/>
  <c r="G496"/>
  <c r="G495" s="1"/>
  <c r="G494" s="1"/>
  <c r="I219"/>
  <c r="I218" s="1"/>
  <c r="J1321"/>
  <c r="J1320" s="1"/>
  <c r="T1451"/>
  <c r="K1418"/>
  <c r="R670"/>
  <c r="R669" s="1"/>
  <c r="J600"/>
  <c r="J599" s="1"/>
  <c r="R738"/>
  <c r="R737" s="1"/>
  <c r="R729" s="1"/>
  <c r="U670"/>
  <c r="U669" s="1"/>
  <c r="U646" s="1"/>
  <c r="U645" s="1"/>
  <c r="R1322"/>
  <c r="T898"/>
  <c r="T897" s="1"/>
  <c r="G1079"/>
  <c r="G1065" s="1"/>
  <c r="M871"/>
  <c r="I1391"/>
  <c r="I1390" s="1"/>
  <c r="I1384" s="1"/>
  <c r="I1360" s="1"/>
  <c r="S1079"/>
  <c r="S1065" s="1"/>
  <c r="S1064" s="1"/>
  <c r="G1390"/>
  <c r="K1384"/>
  <c r="K1360" s="1"/>
  <c r="O1182"/>
  <c r="L1145"/>
  <c r="K1036"/>
  <c r="K1025" s="1"/>
  <c r="R1036"/>
  <c r="R1025" s="1"/>
  <c r="W738"/>
  <c r="K496"/>
  <c r="K495" s="1"/>
  <c r="K494" s="1"/>
  <c r="T562"/>
  <c r="T561" s="1"/>
  <c r="T556" s="1"/>
  <c r="T555" s="1"/>
  <c r="V31"/>
  <c r="V12" s="1"/>
  <c r="P1454"/>
  <c r="P1453" s="1"/>
  <c r="P1452" s="1"/>
  <c r="P1451" s="1"/>
  <c r="S1390"/>
  <c r="S1384" s="1"/>
  <c r="S554"/>
  <c r="M102"/>
  <c r="T1384"/>
  <c r="T1360" s="1"/>
  <c r="T1359" s="1"/>
  <c r="T835"/>
  <c r="T834" s="1"/>
  <c r="T833" s="1"/>
  <c r="T832" s="1"/>
  <c r="S670"/>
  <c r="S669" s="1"/>
  <c r="K835"/>
  <c r="K834" s="1"/>
  <c r="K833" s="1"/>
  <c r="K832" s="1"/>
  <c r="L707"/>
  <c r="R296"/>
  <c r="R295" s="1"/>
  <c r="M599"/>
  <c r="N190"/>
  <c r="V1274"/>
  <c r="V1273" s="1"/>
  <c r="V1272" s="1"/>
  <c r="R1454"/>
  <c r="R1453" s="1"/>
  <c r="R1452" s="1"/>
  <c r="R1451" s="1"/>
  <c r="H762"/>
  <c r="H737" s="1"/>
  <c r="H729" s="1"/>
  <c r="H728" s="1"/>
  <c r="J1274"/>
  <c r="J1273" s="1"/>
  <c r="J1272" s="1"/>
  <c r="X496"/>
  <c r="X495" s="1"/>
  <c r="X494" s="1"/>
  <c r="U375"/>
  <c r="U374" s="1"/>
  <c r="O31"/>
  <c r="O12" s="1"/>
  <c r="O11" s="1"/>
  <c r="N420"/>
  <c r="N376" s="1"/>
  <c r="N375" s="1"/>
  <c r="N374" s="1"/>
  <c r="N338" s="1"/>
  <c r="R90"/>
  <c r="R89" s="1"/>
  <c r="R72" s="1"/>
  <c r="R12" s="1"/>
  <c r="Q1432"/>
  <c r="Q1431" s="1"/>
  <c r="Q1430" s="1"/>
  <c r="Q1429" s="1"/>
  <c r="L1203"/>
  <c r="L1202" s="1"/>
  <c r="L1201" s="1"/>
  <c r="L1200" s="1"/>
  <c r="L1451"/>
  <c r="I898"/>
  <c r="I897" s="1"/>
  <c r="I870" s="1"/>
  <c r="W952"/>
  <c r="R871"/>
  <c r="Q762"/>
  <c r="U1079"/>
  <c r="U1065" s="1"/>
  <c r="U1064" s="1"/>
  <c r="S496"/>
  <c r="S495" s="1"/>
  <c r="S494" s="1"/>
  <c r="W495"/>
  <c r="W494" s="1"/>
  <c r="H342"/>
  <c r="H341" s="1"/>
  <c r="H340" s="1"/>
  <c r="H339" s="1"/>
  <c r="L211"/>
  <c r="L210" s="1"/>
  <c r="L209" s="1"/>
  <c r="S12"/>
  <c r="I1276"/>
  <c r="I1275" s="1"/>
  <c r="G1036"/>
  <c r="G1025" s="1"/>
  <c r="W1361"/>
  <c r="N871"/>
  <c r="N870" s="1"/>
  <c r="T420"/>
  <c r="V698"/>
  <c r="V697" s="1"/>
  <c r="V696" s="1"/>
  <c r="I496"/>
  <c r="I495" s="1"/>
  <c r="I494" s="1"/>
  <c r="W31"/>
  <c r="W12" s="1"/>
  <c r="X1451"/>
  <c r="M1322"/>
  <c r="M1321" s="1"/>
  <c r="M1320" s="1"/>
  <c r="T1182"/>
  <c r="H1324"/>
  <c r="H1323" s="1"/>
  <c r="H1322" s="1"/>
  <c r="W1277"/>
  <c r="W1276" s="1"/>
  <c r="W1275" s="1"/>
  <c r="W1274" s="1"/>
  <c r="W1273" s="1"/>
  <c r="W1272" s="1"/>
  <c r="J1047"/>
  <c r="J1046" s="1"/>
  <c r="J1036" s="1"/>
  <c r="J1025" s="1"/>
  <c r="Q873"/>
  <c r="Q872" s="1"/>
  <c r="Q871" s="1"/>
  <c r="G554"/>
  <c r="J1454"/>
  <c r="J1453" s="1"/>
  <c r="J1452" s="1"/>
  <c r="J1451" s="1"/>
  <c r="W1454"/>
  <c r="W1453" s="1"/>
  <c r="W1452" s="1"/>
  <c r="W1451" s="1"/>
  <c r="O1321"/>
  <c r="O1320" s="1"/>
  <c r="M1454"/>
  <c r="M1453" s="1"/>
  <c r="M1452" s="1"/>
  <c r="M1451" s="1"/>
  <c r="K924"/>
  <c r="G1145"/>
  <c r="O762"/>
  <c r="K376"/>
  <c r="K375" s="1"/>
  <c r="K374" s="1"/>
  <c r="Q296"/>
  <c r="Q295" s="1"/>
  <c r="H211"/>
  <c r="H210" s="1"/>
  <c r="H209" s="1"/>
  <c r="H190" s="1"/>
  <c r="W133"/>
  <c r="W127" s="1"/>
  <c r="W102" s="1"/>
  <c r="V1454"/>
  <c r="V1453" s="1"/>
  <c r="V1452" s="1"/>
  <c r="V1451" s="1"/>
  <c r="H1391"/>
  <c r="H1390" s="1"/>
  <c r="H1384" s="1"/>
  <c r="H1360" s="1"/>
  <c r="H1359" s="1"/>
  <c r="O1454"/>
  <c r="O1453" s="1"/>
  <c r="O1452" s="1"/>
  <c r="O1451" s="1"/>
  <c r="G600"/>
  <c r="G599" s="1"/>
  <c r="W222"/>
  <c r="W221" s="1"/>
  <c r="W220" s="1"/>
  <c r="W219" s="1"/>
  <c r="W218" s="1"/>
  <c r="I376"/>
  <c r="I375" s="1"/>
  <c r="I374" s="1"/>
  <c r="N762"/>
  <c r="N737" s="1"/>
  <c r="N729" s="1"/>
  <c r="N728" s="1"/>
  <c r="Q133"/>
  <c r="Q127" s="1"/>
  <c r="Q102" s="1"/>
  <c r="H420"/>
  <c r="P1276"/>
  <c r="P1275" s="1"/>
  <c r="P1274" s="1"/>
  <c r="P1273" s="1"/>
  <c r="P1272" s="1"/>
  <c r="K274"/>
  <c r="L1430"/>
  <c r="L1429" s="1"/>
  <c r="S1360"/>
  <c r="S1359" s="1"/>
  <c r="H1079"/>
  <c r="H1065" s="1"/>
  <c r="W554"/>
  <c r="I102"/>
  <c r="K220"/>
  <c r="K219" s="1"/>
  <c r="R1391"/>
  <c r="R1390" s="1"/>
  <c r="R1384" s="1"/>
  <c r="R1360" s="1"/>
  <c r="N1079"/>
  <c r="N1065" s="1"/>
  <c r="N1064" s="1"/>
  <c r="R1079"/>
  <c r="P646"/>
  <c r="P645" s="1"/>
  <c r="L545"/>
  <c r="T645"/>
  <c r="R342"/>
  <c r="R341" s="1"/>
  <c r="R340" s="1"/>
  <c r="R339" s="1"/>
  <c r="K698"/>
  <c r="K697" s="1"/>
  <c r="K696" s="1"/>
  <c r="I295"/>
  <c r="L1384"/>
  <c r="H1321"/>
  <c r="H1320" s="1"/>
  <c r="X1276"/>
  <c r="X1275" s="1"/>
  <c r="X1274" s="1"/>
  <c r="X1273" s="1"/>
  <c r="X1272" s="1"/>
  <c r="S967"/>
  <c r="S966" s="1"/>
  <c r="S965" s="1"/>
  <c r="S952" s="1"/>
  <c r="S738"/>
  <c r="S737" s="1"/>
  <c r="S729" s="1"/>
  <c r="S728" s="1"/>
  <c r="R600"/>
  <c r="R599" s="1"/>
  <c r="S646"/>
  <c r="L342"/>
  <c r="L341" s="1"/>
  <c r="L340" s="1"/>
  <c r="L339" s="1"/>
  <c r="J295"/>
  <c r="P219"/>
  <c r="P218" s="1"/>
  <c r="P147"/>
  <c r="U220"/>
  <c r="U219" s="1"/>
  <c r="U218" s="1"/>
  <c r="M1276"/>
  <c r="M1275" s="1"/>
  <c r="M1274" s="1"/>
  <c r="M1273" s="1"/>
  <c r="M1272" s="1"/>
  <c r="U738"/>
  <c r="U737" s="1"/>
  <c r="U729" s="1"/>
  <c r="V600"/>
  <c r="V599" s="1"/>
  <c r="J1360"/>
  <c r="O1384"/>
  <c r="O1360" s="1"/>
  <c r="X924"/>
  <c r="W897"/>
  <c r="W698"/>
  <c r="W697" s="1"/>
  <c r="W696" s="1"/>
  <c r="N220"/>
  <c r="N219" s="1"/>
  <c r="N218" s="1"/>
  <c r="K102"/>
  <c r="L147"/>
  <c r="H621"/>
  <c r="H620" s="1"/>
  <c r="H600" s="1"/>
  <c r="H599" s="1"/>
  <c r="K13"/>
  <c r="X602"/>
  <c r="X601" s="1"/>
  <c r="X600" s="1"/>
  <c r="X599" s="1"/>
  <c r="R215"/>
  <c r="R211" s="1"/>
  <c r="R210" s="1"/>
  <c r="R209" s="1"/>
  <c r="R190" s="1"/>
  <c r="U814"/>
  <c r="U813" s="1"/>
  <c r="U812" s="1"/>
  <c r="Q157"/>
  <c r="Q156" s="1"/>
  <c r="Q147" s="1"/>
  <c r="T12"/>
  <c r="X220"/>
  <c r="P1360"/>
  <c r="W572"/>
  <c r="W571" s="1"/>
  <c r="U924"/>
  <c r="X1361"/>
  <c r="X1360" s="1"/>
  <c r="J72"/>
  <c r="V1079"/>
  <c r="V1065" s="1"/>
  <c r="V1064" s="1"/>
  <c r="O1274"/>
  <c r="O1273" s="1"/>
  <c r="O1272" s="1"/>
  <c r="N1451"/>
  <c r="G738"/>
  <c r="G737" s="1"/>
  <c r="G729" s="1"/>
  <c r="G728" s="1"/>
  <c r="U554"/>
  <c r="L562"/>
  <c r="L561" s="1"/>
  <c r="L556" s="1"/>
  <c r="L555" s="1"/>
  <c r="L554" s="1"/>
  <c r="J220"/>
  <c r="J219" s="1"/>
  <c r="J218" s="1"/>
  <c r="P871"/>
  <c r="P870" s="1"/>
  <c r="P738"/>
  <c r="S1201"/>
  <c r="S1200" s="1"/>
  <c r="U599"/>
  <c r="K1079"/>
  <c r="U495"/>
  <c r="U494" s="1"/>
  <c r="L377"/>
  <c r="S102"/>
  <c r="O924"/>
  <c r="Q219"/>
  <c r="Q218" s="1"/>
  <c r="R898"/>
  <c r="R897" s="1"/>
  <c r="M670"/>
  <c r="M669" s="1"/>
  <c r="M646" s="1"/>
  <c r="M645" s="1"/>
  <c r="O496"/>
  <c r="O495" s="1"/>
  <c r="O494" s="1"/>
  <c r="H156"/>
  <c r="H147" s="1"/>
  <c r="Q1454"/>
  <c r="Q1453" s="1"/>
  <c r="Q1452" s="1"/>
  <c r="Q1451" s="1"/>
  <c r="U1384"/>
  <c r="U1360" s="1"/>
  <c r="U1359" s="1"/>
  <c r="L1495"/>
  <c r="L1494" s="1"/>
  <c r="L1493" s="1"/>
  <c r="L1492" s="1"/>
  <c r="L1491" s="1"/>
  <c r="L1490" s="1"/>
  <c r="I738"/>
  <c r="I737" s="1"/>
  <c r="I729" s="1"/>
  <c r="I728" s="1"/>
  <c r="L298"/>
  <c r="L297" s="1"/>
  <c r="U295"/>
  <c r="S1321"/>
  <c r="S1320" s="1"/>
  <c r="R1321"/>
  <c r="R1320" s="1"/>
  <c r="L1361"/>
  <c r="P737"/>
  <c r="P729" s="1"/>
  <c r="P728" s="1"/>
  <c r="K1145"/>
  <c r="W1203"/>
  <c r="W1202" s="1"/>
  <c r="W1201" s="1"/>
  <c r="W1200" s="1"/>
  <c r="T1079"/>
  <c r="T1065" s="1"/>
  <c r="T1064" s="1"/>
  <c r="H924"/>
  <c r="V670"/>
  <c r="V669" s="1"/>
  <c r="V646" s="1"/>
  <c r="L698"/>
  <c r="L697" s="1"/>
  <c r="L696" s="1"/>
  <c r="P376"/>
  <c r="P375" s="1"/>
  <c r="P374" s="1"/>
  <c r="V737"/>
  <c r="V729" s="1"/>
  <c r="V728" s="1"/>
  <c r="M554"/>
  <c r="L315"/>
  <c r="L314" s="1"/>
  <c r="K147"/>
  <c r="R31"/>
  <c r="I1274"/>
  <c r="I1273" s="1"/>
  <c r="I1272" s="1"/>
  <c r="S871"/>
  <c r="S870" s="1"/>
  <c r="Q1391"/>
  <c r="Q1390" s="1"/>
  <c r="I1451"/>
  <c r="W1145"/>
  <c r="O952"/>
  <c r="M967"/>
  <c r="M966" s="1"/>
  <c r="M965" s="1"/>
  <c r="M952" s="1"/>
  <c r="X871"/>
  <c r="S698"/>
  <c r="S697" s="1"/>
  <c r="S696" s="1"/>
  <c r="O738"/>
  <c r="O646"/>
  <c r="O645" s="1"/>
  <c r="H496"/>
  <c r="H495" s="1"/>
  <c r="H494" s="1"/>
  <c r="L457"/>
  <c r="G376"/>
  <c r="G375" s="1"/>
  <c r="G374" s="1"/>
  <c r="X432"/>
  <c r="X431" s="1"/>
  <c r="X375" s="1"/>
  <c r="X374" s="1"/>
  <c r="W376"/>
  <c r="W375" s="1"/>
  <c r="W374" s="1"/>
  <c r="N157"/>
  <c r="N156" s="1"/>
  <c r="N147" s="1"/>
  <c r="H315"/>
  <c r="H314" s="1"/>
  <c r="H296" s="1"/>
  <c r="H295" s="1"/>
  <c r="V220"/>
  <c r="V219" s="1"/>
  <c r="V218" s="1"/>
  <c r="N72"/>
  <c r="N12" s="1"/>
  <c r="I31"/>
  <c r="X873"/>
  <c r="X872" s="1"/>
  <c r="M762"/>
  <c r="M737" s="1"/>
  <c r="M729" s="1"/>
  <c r="M728" s="1"/>
  <c r="N600"/>
  <c r="N599" s="1"/>
  <c r="I554"/>
  <c r="I72"/>
  <c r="L967"/>
  <c r="L966" s="1"/>
  <c r="L965" s="1"/>
  <c r="L952" s="1"/>
  <c r="L1322"/>
  <c r="L1321" s="1"/>
  <c r="L1320" s="1"/>
  <c r="U1324"/>
  <c r="U1323" s="1"/>
  <c r="U1322" s="1"/>
  <c r="U1321" s="1"/>
  <c r="U1320" s="1"/>
  <c r="S1036"/>
  <c r="S1025" s="1"/>
  <c r="X1430"/>
  <c r="X1429" s="1"/>
  <c r="J967"/>
  <c r="J966" s="1"/>
  <c r="J965" s="1"/>
  <c r="J952" s="1"/>
  <c r="Q600"/>
  <c r="Q599" s="1"/>
  <c r="R698"/>
  <c r="R697" s="1"/>
  <c r="R696" s="1"/>
  <c r="K738"/>
  <c r="J812"/>
  <c r="J554"/>
  <c r="L200"/>
  <c r="L199" s="1"/>
  <c r="L198" s="1"/>
  <c r="L197" s="1"/>
  <c r="L190" s="1"/>
  <c r="K1321"/>
  <c r="K1320" s="1"/>
  <c r="G1273"/>
  <c r="G1272" s="1"/>
  <c r="U1025"/>
  <c r="S1273"/>
  <c r="S1272" s="1"/>
  <c r="K897"/>
  <c r="Q898"/>
  <c r="Q897" s="1"/>
  <c r="Q870" s="1"/>
  <c r="X556"/>
  <c r="X555" s="1"/>
  <c r="R728"/>
  <c r="T574"/>
  <c r="T573" s="1"/>
  <c r="T572" s="1"/>
  <c r="T571" s="1"/>
  <c r="T554" s="1"/>
  <c r="G219"/>
  <c r="G218" s="1"/>
  <c r="L1276"/>
  <c r="L1275" s="1"/>
  <c r="L1274" s="1"/>
  <c r="L1273" s="1"/>
  <c r="L1272" s="1"/>
  <c r="R1274"/>
  <c r="R1273" s="1"/>
  <c r="R1272" s="1"/>
  <c r="K1273"/>
  <c r="K1272" s="1"/>
  <c r="W1079"/>
  <c r="W1065" s="1"/>
  <c r="R1065"/>
  <c r="R1064" s="1"/>
  <c r="Q737"/>
  <c r="Q729" s="1"/>
  <c r="Q728" s="1"/>
  <c r="L738"/>
  <c r="V494"/>
  <c r="X574"/>
  <c r="X573" s="1"/>
  <c r="X572" s="1"/>
  <c r="X571" s="1"/>
  <c r="X219"/>
  <c r="X218" s="1"/>
  <c r="K31"/>
  <c r="U12"/>
  <c r="U11" s="1"/>
  <c r="N1274"/>
  <c r="N1273" s="1"/>
  <c r="N1272" s="1"/>
  <c r="W871"/>
  <c r="J762"/>
  <c r="J737" s="1"/>
  <c r="J729" s="1"/>
  <c r="S376"/>
  <c r="S375" s="1"/>
  <c r="S374" s="1"/>
  <c r="N102"/>
  <c r="O218"/>
  <c r="L222"/>
  <c r="L221" s="1"/>
  <c r="L220" s="1"/>
  <c r="M1219"/>
  <c r="Q1219" s="1"/>
  <c r="Q1201" s="1"/>
  <c r="Q1200" s="1"/>
  <c r="Q1220"/>
  <c r="G1321"/>
  <c r="G1320" s="1"/>
  <c r="G1219"/>
  <c r="K1219" s="1"/>
  <c r="K1201" s="1"/>
  <c r="K1200" s="1"/>
  <c r="K1220"/>
  <c r="X898"/>
  <c r="X897" s="1"/>
  <c r="K670"/>
  <c r="K669" s="1"/>
  <c r="K646" s="1"/>
  <c r="R376"/>
  <c r="R375" s="1"/>
  <c r="R374" s="1"/>
  <c r="T1054"/>
  <c r="T1047" s="1"/>
  <c r="T1046" s="1"/>
  <c r="T1036" s="1"/>
  <c r="T1025" s="1"/>
  <c r="X1055"/>
  <c r="X1054" s="1"/>
  <c r="X1047" s="1"/>
  <c r="X1046" s="1"/>
  <c r="X1036" s="1"/>
  <c r="X1025" s="1"/>
  <c r="G12"/>
  <c r="G11" s="1"/>
  <c r="U967"/>
  <c r="U966" s="1"/>
  <c r="U965" s="1"/>
  <c r="U952" s="1"/>
  <c r="V102"/>
  <c r="T220"/>
  <c r="T219" s="1"/>
  <c r="T218" s="1"/>
  <c r="X1079"/>
  <c r="X1065" s="1"/>
  <c r="X1064" s="1"/>
  <c r="H967"/>
  <c r="H966" s="1"/>
  <c r="H965" s="1"/>
  <c r="H952" s="1"/>
  <c r="O376"/>
  <c r="O375" s="1"/>
  <c r="O374" s="1"/>
  <c r="L102"/>
  <c r="Q554"/>
  <c r="T102"/>
  <c r="M157"/>
  <c r="M156" s="1"/>
  <c r="M147" s="1"/>
  <c r="L873"/>
  <c r="L872" s="1"/>
  <c r="L871" s="1"/>
  <c r="L870" s="1"/>
  <c r="W1360"/>
  <c r="P1079"/>
  <c r="P1065" s="1"/>
  <c r="P1064" s="1"/>
  <c r="N670"/>
  <c r="N669" s="1"/>
  <c r="N646" s="1"/>
  <c r="X738"/>
  <c r="T376"/>
  <c r="T375" s="1"/>
  <c r="T374" s="1"/>
  <c r="T338" s="1"/>
  <c r="J376"/>
  <c r="J375" s="1"/>
  <c r="J374" s="1"/>
  <c r="J338" s="1"/>
  <c r="V376"/>
  <c r="V375" s="1"/>
  <c r="V374" s="1"/>
  <c r="Q13"/>
  <c r="S295"/>
  <c r="K1451"/>
  <c r="P1036"/>
  <c r="P1025" s="1"/>
  <c r="X967"/>
  <c r="X966" s="1"/>
  <c r="X965" s="1"/>
  <c r="X952" s="1"/>
  <c r="W737"/>
  <c r="W729" s="1"/>
  <c r="W728" s="1"/>
  <c r="L432"/>
  <c r="L431" s="1"/>
  <c r="P102"/>
  <c r="K296"/>
  <c r="K295" s="1"/>
  <c r="K554"/>
  <c r="R102"/>
  <c r="R646"/>
  <c r="Q1384"/>
  <c r="Q1360" s="1"/>
  <c r="J1430"/>
  <c r="J1429" s="1"/>
  <c r="G1384"/>
  <c r="G1360" s="1"/>
  <c r="O1079"/>
  <c r="O1065" s="1"/>
  <c r="O1064" s="1"/>
  <c r="T967"/>
  <c r="T966" s="1"/>
  <c r="T965" s="1"/>
  <c r="T952" s="1"/>
  <c r="K871"/>
  <c r="K870" s="1"/>
  <c r="M898"/>
  <c r="M897" s="1"/>
  <c r="L762"/>
  <c r="S599"/>
  <c r="X762"/>
  <c r="R572"/>
  <c r="R571" s="1"/>
  <c r="R554" s="1"/>
  <c r="H377"/>
  <c r="H376" s="1"/>
  <c r="H432"/>
  <c r="H431" s="1"/>
  <c r="L219" l="1"/>
  <c r="L218" s="1"/>
  <c r="K1065"/>
  <c r="G1359"/>
  <c r="I1359"/>
  <c r="R1359"/>
  <c r="V1359"/>
  <c r="W1359"/>
  <c r="L1360"/>
  <c r="L1359" s="1"/>
  <c r="N1359"/>
  <c r="P1359"/>
  <c r="K1359"/>
  <c r="M1201"/>
  <c r="M1200" s="1"/>
  <c r="H1064"/>
  <c r="H1015" s="1"/>
  <c r="H869" s="1"/>
  <c r="G1064"/>
  <c r="G1015" s="1"/>
  <c r="Q1064"/>
  <c r="L1064"/>
  <c r="L1015" s="1"/>
  <c r="L869" s="1"/>
  <c r="M1015"/>
  <c r="T1015"/>
  <c r="S1015"/>
  <c r="S869" s="1"/>
  <c r="N1015"/>
  <c r="N869" s="1"/>
  <c r="J1015"/>
  <c r="J869" s="1"/>
  <c r="R1015"/>
  <c r="R869" s="1"/>
  <c r="Q1015"/>
  <c r="Q869" s="1"/>
  <c r="V1015"/>
  <c r="V869" s="1"/>
  <c r="O1015"/>
  <c r="O869" s="1"/>
  <c r="M870"/>
  <c r="T870"/>
  <c r="W870"/>
  <c r="R870"/>
  <c r="J728"/>
  <c r="O737"/>
  <c r="O729" s="1"/>
  <c r="O728" s="1"/>
  <c r="K737"/>
  <c r="K729" s="1"/>
  <c r="K728" s="1"/>
  <c r="K598" s="1"/>
  <c r="J645"/>
  <c r="J598" s="1"/>
  <c r="K645"/>
  <c r="Q645"/>
  <c r="Q598" s="1"/>
  <c r="R645"/>
  <c r="X645"/>
  <c r="S645"/>
  <c r="S598" s="1"/>
  <c r="W645"/>
  <c r="W598" s="1"/>
  <c r="I598"/>
  <c r="G598"/>
  <c r="T598"/>
  <c r="H554"/>
  <c r="P338"/>
  <c r="P294" s="1"/>
  <c r="Q338"/>
  <c r="Q294" s="1"/>
  <c r="I338"/>
  <c r="I294" s="1"/>
  <c r="S338"/>
  <c r="S294" s="1"/>
  <c r="G338"/>
  <c r="G294" s="1"/>
  <c r="K338"/>
  <c r="K294" s="1"/>
  <c r="R338"/>
  <c r="R294" s="1"/>
  <c r="N294"/>
  <c r="M294"/>
  <c r="K218"/>
  <c r="W11"/>
  <c r="S11"/>
  <c r="J12"/>
  <c r="J11" s="1"/>
  <c r="K12"/>
  <c r="K11" s="1"/>
  <c r="V11"/>
  <c r="R598"/>
  <c r="W1064"/>
  <c r="W1015" s="1"/>
  <c r="W869" s="1"/>
  <c r="L376"/>
  <c r="O598"/>
  <c r="J294"/>
  <c r="U338"/>
  <c r="U294" s="1"/>
  <c r="U1015"/>
  <c r="U869" s="1"/>
  <c r="P1015"/>
  <c r="P869" s="1"/>
  <c r="N645"/>
  <c r="P598"/>
  <c r="O1359"/>
  <c r="W338"/>
  <c r="W294" s="1"/>
  <c r="J1359"/>
  <c r="M11"/>
  <c r="V645"/>
  <c r="V598" s="1"/>
  <c r="I1015"/>
  <c r="I869" s="1"/>
  <c r="X11"/>
  <c r="U728"/>
  <c r="U598" s="1"/>
  <c r="Q12"/>
  <c r="Q11" s="1"/>
  <c r="G1201"/>
  <c r="G1200" s="1"/>
  <c r="M1359"/>
  <c r="X870"/>
  <c r="H11"/>
  <c r="R11"/>
  <c r="N11"/>
  <c r="X1359"/>
  <c r="L645"/>
  <c r="P11"/>
  <c r="T11"/>
  <c r="N598"/>
  <c r="M598"/>
  <c r="X338"/>
  <c r="X1015"/>
  <c r="H598"/>
  <c r="O338"/>
  <c r="O294" s="1"/>
  <c r="T294"/>
  <c r="L737"/>
  <c r="L729" s="1"/>
  <c r="L728" s="1"/>
  <c r="I12"/>
  <c r="I11" s="1"/>
  <c r="Q1359"/>
  <c r="L296"/>
  <c r="L295" s="1"/>
  <c r="L11"/>
  <c r="X737"/>
  <c r="X729" s="1"/>
  <c r="X728" s="1"/>
  <c r="H375"/>
  <c r="H374" s="1"/>
  <c r="H338" s="1"/>
  <c r="H294" s="1"/>
  <c r="X554"/>
  <c r="L375"/>
  <c r="L374" s="1"/>
  <c r="L338" s="1"/>
  <c r="V338"/>
  <c r="V294" s="1"/>
  <c r="K1064" l="1"/>
  <c r="M869"/>
  <c r="M1498" s="1"/>
  <c r="G869"/>
  <c r="G1498" s="1"/>
  <c r="T869"/>
  <c r="T1498" s="1"/>
  <c r="X869"/>
  <c r="X598"/>
  <c r="I1498"/>
  <c r="J1498"/>
  <c r="U1498"/>
  <c r="W1498"/>
  <c r="R1498"/>
  <c r="N1498"/>
  <c r="S1498"/>
  <c r="P1498"/>
  <c r="V1498"/>
  <c r="O1498"/>
  <c r="H1498"/>
  <c r="Q1498"/>
  <c r="L294"/>
  <c r="X294"/>
  <c r="L598"/>
  <c r="K1015" l="1"/>
  <c r="X1498"/>
  <c r="L1498"/>
  <c r="K869" l="1"/>
  <c r="K1498" l="1"/>
</calcChain>
</file>

<file path=xl/sharedStrings.xml><?xml version="1.0" encoding="utf-8"?>
<sst xmlns="http://schemas.openxmlformats.org/spreadsheetml/2006/main" count="6798" uniqueCount="989">
  <si>
    <t xml:space="preserve"> Приложение №4</t>
  </si>
  <si>
    <t xml:space="preserve">к Решению Совета депутатов ЗАТО г. Североморск  
</t>
  </si>
  <si>
    <t>Ведомственная структура расходов  бюджета ЗАТО г. Североморск на 2025 год и плановый период 2026 и 2027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</si>
  <si>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</si>
  <si>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</si>
  <si>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</si>
  <si>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</si>
  <si>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</si>
  <si>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</si>
  <si>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</si>
  <si>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</si>
  <si>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</si>
  <si>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</si>
  <si>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</si>
  <si>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</si>
  <si>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</si>
  <si>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</si>
  <si>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</si>
  <si>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</si>
  <si>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</si>
  <si>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</si>
  <si>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</si>
  <si>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</si>
  <si>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</si>
  <si>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</si>
  <si>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</si>
  <si>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</si>
  <si>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</si>
  <si>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</si>
  <si>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</si>
  <si>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</si>
  <si>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</si>
  <si>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</si>
  <si>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</si>
  <si>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</si>
  <si>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</si>
  <si>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</si>
  <si>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</si>
  <si>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</si>
  <si>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</si>
  <si>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</si>
  <si>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</si>
  <si>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</si>
  <si>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</si>
  <si>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</si>
  <si>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</si>
  <si>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</si>
  <si>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</si>
  <si>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</si>
  <si>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</si>
  <si>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</si>
  <si>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</si>
  <si>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</si>
  <si>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</si>
  <si>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</si>
  <si>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</si>
  <si>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</si>
  <si>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</si>
  <si>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</si>
  <si>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</si>
  <si>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</si>
  <si>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</si>
  <si>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</si>
  <si>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</si>
  <si>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</si>
  <si>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</si>
  <si>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</si>
  <si>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</si>
  <si>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</si>
  <si>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</si>
  <si>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</si>
  <si>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</si>
  <si>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</si>
  <si>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</si>
  <si>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</si>
  <si>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</si>
  <si>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</si>
  <si>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</si>
  <si>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</si>
  <si>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</si>
  <si>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</si>
  <si>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</si>
  <si>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</si>
  <si>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</si>
  <si>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</si>
  <si>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</si>
  <si>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</si>
  <si>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</si>
  <si>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</si>
  <si>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</si>
  <si>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</si>
  <si>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</si>
  <si>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</si>
  <si>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</si>
  <si>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</si>
  <si>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</si>
  <si>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</si>
  <si>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</si>
  <si>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</si>
  <si>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</si>
  <si>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</si>
  <si>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</si>
  <si>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</si>
  <si>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</si>
  <si>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</si>
  <si>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</si>
  <si>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</si>
  <si>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</si>
  <si>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</si>
  <si>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</si>
  <si>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</si>
  <si>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</si>
  <si>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</si>
  <si>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</si>
  <si>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</si>
  <si>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</si>
  <si>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</si>
  <si>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</si>
  <si>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</si>
  <si>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</si>
  <si>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</si>
  <si>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</si>
  <si>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</si>
  <si>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</si>
  <si>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</si>
  <si>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</si>
  <si>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</si>
  <si>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</si>
  <si>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</si>
  <si>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</si>
  <si>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</si>
  <si>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</si>
  <si>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</si>
  <si>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</si>
  <si>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</si>
  <si>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</si>
  <si>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</si>
  <si>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</si>
  <si>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</si>
  <si>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</si>
  <si>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</si>
  <si>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</si>
  <si>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</si>
  <si>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</si>
  <si>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</si>
  <si>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</si>
  <si>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</si>
  <si>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</si>
  <si>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</si>
  <si>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</si>
  <si>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</si>
  <si>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</si>
  <si>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</si>
  <si>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</si>
  <si>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</si>
  <si>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</si>
  <si>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</si>
  <si>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</si>
  <si>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</si>
  <si>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</si>
  <si>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</si>
  <si>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</si>
  <si>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</si>
  <si>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</si>
  <si>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</si>
  <si>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</si>
  <si>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</si>
  <si>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</si>
  <si>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</si>
  <si>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</si>
  <si>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</si>
  <si>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</si>
  <si>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</si>
  <si>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</si>
  <si>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</si>
  <si>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</si>
  <si>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</si>
  <si>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</si>
  <si>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</si>
  <si>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</si>
  <si>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</si>
  <si>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</si>
  <si>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</si>
  <si>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</si>
  <si>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</si>
  <si>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</si>
  <si>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</si>
  <si>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</si>
  <si>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</si>
  <si>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</si>
  <si>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</si>
  <si>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</si>
  <si>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</si>
  <si>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</si>
  <si>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</si>
  <si>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</si>
  <si>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</si>
  <si>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</si>
  <si>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</si>
  <si>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</si>
  <si>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</si>
  <si>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</si>
  <si>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</si>
  <si>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</si>
  <si>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</si>
  <si>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</si>
  <si>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</si>
  <si>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</si>
  <si>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</si>
  <si>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</si>
  <si>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</si>
  <si>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</si>
  <si>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</si>
  <si>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</si>
  <si>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</si>
  <si>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</si>
  <si>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</si>
  <si>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</si>
  <si>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</si>
  <si>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</si>
  <si>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</si>
  <si>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</si>
  <si>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</si>
  <si>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</si>
  <si>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</si>
  <si>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</si>
  <si>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</si>
  <si>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</si>
  <si>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</si>
  <si>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</si>
  <si>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</si>
  <si>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</si>
  <si>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</si>
  <si>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</si>
  <si>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</si>
  <si>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</si>
  <si>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</si>
  <si>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</si>
  <si>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</si>
  <si>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</si>
  <si>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</si>
  <si>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</si>
  <si>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Предоставление субсидий бюджетным, автономным учреждениям и иным некоммерческим организациям</t>
  </si>
  <si>
    <t>600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</si>
  <si>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</si>
  <si>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</si>
  <si>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</si>
  <si>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</si>
  <si>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</si>
  <si>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</si>
  <si>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</si>
  <si>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</si>
  <si>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</si>
  <si>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</si>
  <si>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</si>
  <si>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</si>
  <si>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</si>
  <si>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</si>
  <si>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</si>
  <si>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</si>
  <si>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</si>
  <si>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</si>
  <si>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</si>
  <si>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</si>
  <si>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</si>
  <si>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</si>
  <si>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</si>
  <si>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</si>
  <si>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</si>
  <si>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</si>
  <si>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</si>
  <si>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</si>
  <si>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</si>
  <si>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</si>
  <si>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</si>
  <si>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</si>
  <si>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</si>
  <si>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</si>
  <si>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</si>
  <si>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</si>
  <si>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</si>
  <si>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</si>
  <si>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</si>
  <si>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</si>
  <si>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</si>
  <si>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</si>
  <si>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</si>
  <si>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</si>
  <si>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Софинансирование мероприятий по замене окон в муниципальных общеобразовательных организациях</t>
  </si>
  <si>
    <t>05101S3170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</si>
  <si>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</si>
  <si>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</si>
  <si>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</si>
  <si>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</si>
  <si>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</si>
  <si>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</si>
  <si>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</si>
  <si>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</si>
  <si>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</si>
  <si>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</si>
  <si>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</si>
  <si>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</si>
  <si>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</si>
  <si>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</si>
  <si>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</si>
  <si>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</si>
  <si>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</si>
  <si>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</si>
  <si>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</si>
  <si>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</si>
  <si>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</si>
  <si>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</si>
  <si>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</si>
  <si>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</si>
  <si>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</si>
  <si>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«Педагоги и наставники»</t>
  </si>
  <si>
    <t>051Ю600000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</si>
  <si>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</si>
  <si>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</si>
  <si>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</si>
  <si>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</si>
  <si>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</si>
  <si>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</si>
  <si>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</si>
  <si>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</si>
  <si>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</si>
  <si>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</si>
  <si>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</si>
  <si>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</si>
  <si>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</si>
  <si>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</si>
  <si>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</si>
  <si>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</si>
  <si>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</si>
  <si>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05201А3040</t>
  </si>
  <si>
    <t>Субвенция на обеспечение бесплатным питанием отдельных категорий обучающихся</t>
  </si>
  <si>
    <t>0520175320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</si>
  <si>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</si>
  <si>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</si>
  <si>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</si>
  <si>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</si>
  <si>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</si>
  <si>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</si>
  <si>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</si>
  <si>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</si>
  <si>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</si>
  <si>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</si>
  <si>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</si>
  <si>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</si>
  <si>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</si>
  <si>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</si>
  <si>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</si>
  <si>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</si>
  <si>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</si>
  <si>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</si>
  <si>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</si>
  <si>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</si>
  <si>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</si>
  <si>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</si>
  <si>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</si>
  <si>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</si>
  <si>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</si>
  <si>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</si>
  <si>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</si>
  <si>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</si>
  <si>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</si>
  <si>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</si>
  <si>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</si>
  <si>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</si>
  <si>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</si>
  <si>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</si>
  <si>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</si>
  <si>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</si>
  <si>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</si>
  <si>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</si>
  <si>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</si>
  <si>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</si>
  <si>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</si>
  <si>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</si>
  <si>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</si>
  <si>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</si>
  <si>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</si>
  <si>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</si>
  <si>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</si>
  <si>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</si>
  <si>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</si>
  <si>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</si>
  <si>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</si>
  <si>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</si>
  <si>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</si>
  <si>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</si>
  <si>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</si>
  <si>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</si>
  <si>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</si>
  <si>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</si>
  <si>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</si>
  <si>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</si>
  <si>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</si>
  <si>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</si>
  <si>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</si>
  <si>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</si>
  <si>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</si>
  <si>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</si>
  <si>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</si>
  <si>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</si>
  <si>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</si>
  <si>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</si>
  <si>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</si>
  <si>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</si>
  <si>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</si>
  <si>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</si>
  <si>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</si>
  <si>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</si>
  <si>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</si>
  <si>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</si>
  <si>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</si>
  <si>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</si>
  <si>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</si>
  <si>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</si>
  <si>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</si>
  <si>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</si>
  <si>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</si>
  <si>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</si>
  <si>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</si>
  <si>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</si>
  <si>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</si>
  <si>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</si>
  <si>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</si>
  <si>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</si>
  <si>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</si>
  <si>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</si>
  <si>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</si>
  <si>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</si>
  <si>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</si>
  <si>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</si>
  <si>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</si>
  <si>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</si>
  <si>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</si>
  <si>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</si>
  <si>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</si>
  <si>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</si>
  <si>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</si>
  <si>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</si>
  <si>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</si>
  <si>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</si>
  <si>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</si>
  <si>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</si>
  <si>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</si>
  <si>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</si>
  <si>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</si>
  <si>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</si>
  <si>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</si>
  <si>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</si>
  <si>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</si>
  <si>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</si>
  <si>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</si>
  <si>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</si>
  <si>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</si>
  <si>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</si>
  <si>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на открытие спортивных пространств для молодежи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</si>
  <si>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</si>
  <si>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</si>
  <si>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</si>
  <si>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</si>
  <si>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</si>
  <si>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</si>
  <si>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</si>
  <si>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</si>
  <si>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</si>
  <si>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</si>
  <si>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</si>
  <si>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</si>
  <si>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</si>
  <si>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</si>
  <si>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</si>
  <si>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</si>
  <si>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</si>
  <si>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</si>
  <si>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</si>
  <si>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</si>
  <si>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</si>
  <si>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</si>
  <si>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</si>
  <si>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</si>
  <si>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</si>
  <si>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</si>
  <si>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</si>
  <si>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</si>
  <si>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</si>
  <si>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</si>
  <si>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</si>
  <si>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</si>
  <si>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</si>
  <si>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</si>
  <si>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</si>
  <si>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</si>
  <si>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</si>
  <si>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</si>
  <si>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</si>
  <si>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</si>
  <si>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</si>
  <si>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</si>
  <si>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</si>
  <si>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</si>
  <si>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</si>
  <si>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</si>
  <si>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</si>
  <si>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</si>
  <si>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</si>
  <si>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</si>
  <si>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</si>
  <si>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</si>
  <si>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</si>
  <si>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</si>
  <si>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</si>
  <si>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</si>
  <si>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</si>
  <si>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</si>
  <si>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</si>
  <si>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</si>
  <si>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</si>
  <si>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</si>
  <si>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</si>
  <si>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</si>
  <si>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</si>
  <si>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</si>
  <si>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</si>
  <si>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</si>
  <si>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</si>
  <si>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</si>
  <si>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</si>
  <si>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</si>
  <si>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</si>
  <si>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</si>
  <si>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</si>
  <si>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</si>
  <si>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</si>
  <si>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</si>
  <si>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</si>
  <si>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</si>
  <si>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</si>
  <si>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</si>
  <si>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</si>
  <si>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</si>
  <si>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</si>
  <si>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</si>
  <si>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</si>
  <si>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</si>
  <si>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</si>
  <si>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</si>
  <si>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</si>
  <si>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</si>
  <si>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</si>
  <si>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</si>
  <si>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</si>
  <si>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</si>
  <si>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</si>
  <si>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</si>
  <si>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</si>
  <si>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</si>
  <si>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</si>
  <si>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</si>
  <si>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</si>
  <si>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</si>
  <si>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</si>
  <si>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</si>
  <si>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</si>
  <si>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</si>
  <si>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</si>
  <si>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</si>
  <si>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</si>
  <si>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</si>
  <si>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</si>
  <si>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</si>
  <si>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</si>
  <si>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</si>
  <si>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</si>
  <si>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</si>
  <si>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</si>
  <si>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</si>
  <si>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</si>
  <si>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</si>
  <si>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</si>
  <si>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</si>
  <si>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</si>
  <si>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</si>
  <si>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</si>
  <si>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</si>
  <si>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</si>
  <si>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</si>
  <si>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</si>
  <si>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</si>
  <si>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</si>
  <si>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</si>
  <si>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</si>
  <si>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</si>
  <si>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</si>
  <si>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</si>
  <si>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</si>
  <si>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</si>
  <si>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</si>
  <si>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</si>
  <si>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</si>
  <si>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</si>
  <si>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</si>
  <si>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</si>
  <si>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</si>
  <si>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</si>
  <si>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</si>
  <si>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</si>
  <si>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</si>
  <si>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</si>
  <si>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</si>
  <si>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</si>
  <si>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</si>
  <si>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</si>
  <si>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</si>
  <si>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</si>
  <si>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</si>
  <si>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</si>
  <si>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</si>
  <si>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</si>
  <si>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</si>
  <si>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</si>
  <si>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</si>
  <si>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</si>
  <si>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</si>
  <si>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</si>
  <si>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</si>
  <si>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</si>
  <si>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</si>
  <si>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</si>
  <si>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</si>
  <si>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</si>
  <si>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</si>
  <si>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</si>
  <si>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</si>
  <si>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</si>
  <si>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</si>
  <si>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</si>
  <si>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</si>
  <si>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</si>
  <si>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</si>
  <si>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</si>
  <si>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</si>
  <si>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</si>
  <si>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200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</si>
  <si>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</si>
  <si>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</si>
  <si>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</si>
  <si>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</si>
  <si>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</si>
  <si>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</si>
  <si>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</si>
  <si>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</si>
  <si>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</si>
  <si>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</si>
  <si>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</si>
  <si>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</si>
  <si>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</si>
  <si>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</si>
  <si>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</si>
  <si>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</si>
  <si>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</si>
  <si>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</si>
  <si>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</si>
  <si>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</si>
  <si>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</si>
  <si>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</si>
  <si>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</si>
  <si>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</si>
  <si>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</si>
  <si>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</si>
  <si>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</si>
  <si>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</si>
  <si>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</si>
  <si>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</si>
  <si>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</si>
  <si>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</si>
  <si>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</si>
  <si>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</si>
  <si>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</si>
  <si>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</si>
  <si>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</si>
  <si>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</si>
  <si>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</si>
  <si>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</si>
  <si>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</si>
  <si>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</si>
  <si>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</si>
  <si>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</si>
  <si>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</si>
  <si>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</si>
  <si>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</si>
  <si>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</si>
  <si>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</si>
  <si>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</si>
  <si>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</si>
  <si>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</si>
  <si>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</si>
  <si>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</si>
  <si>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</si>
  <si>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</si>
  <si>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</si>
  <si>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</si>
  <si>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</si>
  <si>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</si>
  <si>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</si>
  <si>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</si>
  <si>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</si>
  <si>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</si>
  <si>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</si>
  <si>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</si>
  <si>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</si>
  <si>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</si>
  <si>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</si>
  <si>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</si>
  <si>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</si>
  <si>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</si>
  <si>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</si>
  <si>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</si>
  <si>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</si>
  <si>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</si>
  <si>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</si>
  <si>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</si>
  <si>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</si>
  <si>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</si>
  <si>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</si>
  <si>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</si>
  <si>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</si>
  <si>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</si>
  <si>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</si>
  <si>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</si>
  <si>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</si>
  <si>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</si>
  <si>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</si>
  <si>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</si>
  <si>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</si>
  <si>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</si>
  <si>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</si>
  <si>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</si>
  <si>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</si>
  <si>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</si>
  <si>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</si>
  <si>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</si>
  <si>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</si>
  <si>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</si>
  <si>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</si>
  <si>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</si>
  <si>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</si>
  <si>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</si>
  <si>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</si>
  <si>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</si>
  <si>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</si>
  <si>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</si>
  <si>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</si>
  <si>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</si>
  <si>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</si>
  <si>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</si>
  <si>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</si>
  <si>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</si>
  <si>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</si>
  <si>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</si>
  <si>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</si>
  <si>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</si>
  <si>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</si>
  <si>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</si>
  <si>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</si>
  <si>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</si>
  <si>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</si>
  <si>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</si>
  <si>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</si>
  <si>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</si>
  <si>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</si>
  <si>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</si>
  <si>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</si>
  <si>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</si>
  <si>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</si>
  <si>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</si>
  <si>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</si>
  <si>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</si>
  <si>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</si>
  <si>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</si>
  <si>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</si>
  <si>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</si>
  <si>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</si>
  <si>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</si>
  <si>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</si>
  <si>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</si>
  <si>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</si>
  <si>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</si>
  <si>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</si>
  <si>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</si>
  <si>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</si>
  <si>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</si>
  <si>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</si>
  <si>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</si>
  <si>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</si>
  <si>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</si>
  <si>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</si>
  <si>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</si>
  <si>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</si>
  <si>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</si>
  <si>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</si>
  <si>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</si>
  <si>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</si>
  <si>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</si>
  <si>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</si>
  <si>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</si>
  <si>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</si>
  <si>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</si>
  <si>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</si>
  <si>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</si>
  <si>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</si>
  <si>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</si>
  <si>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</si>
  <si>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</si>
  <si>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</si>
  <si>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</si>
  <si>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</si>
  <si>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</si>
  <si>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</si>
  <si>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</si>
  <si>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</si>
  <si>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</si>
  <si>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</si>
  <si>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</si>
  <si>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</si>
  <si>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</si>
  <si>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</si>
  <si>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</si>
  <si>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</si>
  <si>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</si>
  <si>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</si>
  <si>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</si>
  <si>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</si>
  <si>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</si>
  <si>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</si>
  <si>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</si>
  <si>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</si>
  <si>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</si>
  <si>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</si>
  <si>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</si>
  <si>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</si>
  <si>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</si>
  <si>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</si>
  <si>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</si>
  <si>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</si>
  <si>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</si>
  <si>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</si>
  <si>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</si>
  <si>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</si>
  <si>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</si>
  <si>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</si>
  <si>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</si>
  <si>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</si>
  <si>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</si>
  <si>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</si>
  <si>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</si>
  <si>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</si>
  <si>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</si>
  <si>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</si>
  <si>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</si>
  <si>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</si>
  <si>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</si>
  <si>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</si>
  <si>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</si>
  <si>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</si>
  <si>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</si>
  <si>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</si>
  <si>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</si>
  <si>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</si>
  <si>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</si>
  <si>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</si>
  <si>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</si>
  <si>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</si>
  <si>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</si>
  <si>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</si>
  <si>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</si>
  <si>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</si>
  <si>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</si>
  <si>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</si>
  <si>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</si>
  <si>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</si>
  <si>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</si>
  <si>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</si>
  <si>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</si>
  <si>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</si>
  <si>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</si>
  <si>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</si>
  <si>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</si>
  <si>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</si>
  <si>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</si>
  <si>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</si>
  <si>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</si>
  <si>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</si>
  <si>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</si>
  <si>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</si>
  <si>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</si>
  <si>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</si>
  <si>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</si>
  <si>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</si>
  <si>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</si>
  <si>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</si>
  <si>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</si>
  <si>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</si>
  <si>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</si>
  <si>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</si>
  <si>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</si>
  <si>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</si>
  <si>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</si>
  <si>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</si>
  <si>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</si>
  <si>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</si>
  <si>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</si>
  <si>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</si>
  <si>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</si>
  <si>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</si>
  <si>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</si>
  <si>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</si>
  <si>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</si>
  <si>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</si>
  <si>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</si>
  <si>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</si>
  <si>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</si>
  <si>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</si>
  <si>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</si>
  <si>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</si>
  <si>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</si>
  <si>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</si>
  <si>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</si>
  <si>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</si>
  <si>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</si>
  <si>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</si>
  <si>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</si>
  <si>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</si>
  <si>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</si>
  <si>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</si>
  <si>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</si>
  <si>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</si>
  <si>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</si>
  <si>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</si>
  <si>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</si>
  <si>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</si>
  <si>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</si>
  <si>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</si>
  <si>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</si>
  <si>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</si>
  <si>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</si>
  <si>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</si>
  <si>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</si>
  <si>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</si>
  <si>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</si>
  <si>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</si>
  <si>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</si>
  <si>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</si>
  <si>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</si>
  <si>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</si>
  <si>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</si>
  <si>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</si>
  <si>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</si>
  <si>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</si>
  <si>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</si>
  <si>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</si>
  <si>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</si>
  <si>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</si>
  <si>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</si>
  <si>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</si>
  <si>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904007736U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</si>
  <si>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</si>
  <si>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</si>
  <si>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</si>
  <si>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</si>
  <si>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</si>
  <si>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</si>
  <si>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</si>
  <si>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</si>
  <si>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04502L5060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</si>
  <si>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</si>
  <si>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</si>
  <si>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</si>
  <si>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</si>
  <si>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</si>
  <si>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</si>
  <si>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</si>
  <si>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</si>
  <si>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</si>
  <si>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>__________________".</t>
  </si>
  <si>
    <t>от 17.12.2024 № 531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</si>
</sst>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FF0000"/>
      <name val="Calibri"/>
      <family val="2"/>
      <charset val="204"/>
      <scheme val="minor"/>
    </font>
    <font>
      <b/>
      <sz val="9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0" fontId="11" fillId="0" borderId="5">
      <alignment vertical="top" wrapText="1"/>
    </xf>
  </cellStyleXfs>
  <cellXfs count="77">
    <xf numFmtId="0" fontId="0" fillId="0" borderId="0" xfId="0"/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43" fontId="5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vertical="center" wrapText="1"/>
    </xf>
    <xf numFmtId="43" fontId="2" fillId="2" borderId="0" xfId="0" applyNumberFormat="1" applyFont="1" applyFill="1" applyAlignment="1">
      <alignment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43" fontId="5" fillId="2" borderId="0" xfId="1" applyNumberFormat="1" applyFont="1" applyFill="1" applyAlignment="1">
      <alignment horizontal="right" vertical="center" wrapText="1"/>
    </xf>
    <xf numFmtId="166" fontId="5" fillId="2" borderId="0" xfId="1" applyNumberFormat="1" applyFont="1" applyFill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49" fontId="4" fillId="2" borderId="3" xfId="3" applyFont="1" applyFill="1" applyBorder="1" applyAlignment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5" xfId="5" applyFont="1" applyFill="1" applyAlignment="1">
      <alignment vertical="center" wrapText="1"/>
    </xf>
    <xf numFmtId="1" fontId="4" fillId="2" borderId="5" xfId="6" applyFont="1" applyFill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wrapText="1"/>
    </xf>
    <xf numFmtId="1" fontId="4" fillId="2" borderId="6" xfId="6" applyFont="1" applyFill="1" applyBorder="1" applyAlignment="1">
      <alignment horizontal="center" vertical="center" shrinkToFit="1"/>
    </xf>
    <xf numFmtId="49" fontId="4" fillId="2" borderId="5" xfId="6" applyNumberFormat="1" applyFont="1" applyFill="1" applyAlignment="1">
      <alignment horizontal="center" vertical="center" shrinkToFit="1"/>
    </xf>
    <xf numFmtId="0" fontId="4" fillId="2" borderId="5" xfId="4" applyNumberFormat="1" applyFont="1" applyFill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" fontId="4" fillId="2" borderId="5" xfId="7" applyFont="1" applyFill="1" applyAlignment="1">
      <alignment horizontal="center" vertical="center" shrinkToFit="1"/>
    </xf>
    <xf numFmtId="0" fontId="15" fillId="2" borderId="0" xfId="0" applyFont="1" applyFill="1" applyAlignment="1">
      <alignment vertical="top" wrapText="1"/>
    </xf>
    <xf numFmtId="1" fontId="4" fillId="2" borderId="5" xfId="8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9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43" fontId="7" fillId="2" borderId="0" xfId="1" applyNumberFormat="1" applyFont="1" applyFill="1" applyAlignment="1">
      <alignment horizontal="right" vertical="top" wrapText="1"/>
    </xf>
    <xf numFmtId="43" fontId="16" fillId="2" borderId="0" xfId="1" applyNumberFormat="1" applyFont="1" applyFill="1" applyBorder="1" applyAlignment="1" applyProtection="1">
      <alignment horizontal="right" vertical="top" shrinkToFit="1"/>
    </xf>
    <xf numFmtId="164" fontId="7" fillId="2" borderId="0" xfId="1" applyFont="1" applyFill="1" applyAlignment="1">
      <alignment horizontal="right" vertical="top" wrapText="1"/>
    </xf>
    <xf numFmtId="164" fontId="16" fillId="2" borderId="0" xfId="1" applyFont="1" applyFill="1" applyBorder="1" applyAlignment="1" applyProtection="1">
      <alignment horizontal="right" vertical="top" shrinkToFit="1"/>
    </xf>
    <xf numFmtId="0" fontId="7" fillId="2" borderId="0" xfId="0" applyFont="1" applyFill="1" applyAlignment="1">
      <alignment vertical="center" wrapText="1"/>
    </xf>
    <xf numFmtId="43" fontId="4" fillId="2" borderId="0" xfId="1" applyNumberFormat="1" applyFont="1" applyFill="1" applyAlignment="1">
      <alignment horizontal="right" vertical="center" wrapText="1"/>
    </xf>
    <xf numFmtId="43" fontId="10" fillId="2" borderId="0" xfId="0" applyNumberFormat="1" applyFont="1" applyFill="1" applyAlignment="1">
      <alignment vertical="top" wrapText="1"/>
    </xf>
    <xf numFmtId="49" fontId="9" fillId="2" borderId="7" xfId="0" applyNumberFormat="1" applyFont="1" applyFill="1" applyBorder="1" applyAlignment="1">
      <alignment horizontal="center" vertical="top" wrapText="1"/>
    </xf>
    <xf numFmtId="49" fontId="9" fillId="2" borderId="8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3" fontId="8" fillId="2" borderId="3" xfId="1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164" fontId="4" fillId="2" borderId="3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07"/>
  <sheetViews>
    <sheetView tabSelected="1" zoomScale="80" zoomScaleNormal="80" workbookViewId="0">
      <pane ySplit="10" topLeftCell="A233" activePane="bottomLeft" state="frozen"/>
      <selection pane="bottomLeft" activeCell="A3" sqref="A3:X3"/>
    </sheetView>
  </sheetViews>
  <sheetFormatPr defaultRowHeight="12"/>
  <cols>
    <col min="1" max="1" width="52.5703125" style="32" customWidth="1"/>
    <col min="2" max="3" width="7" style="9" customWidth="1"/>
    <col min="4" max="4" width="6.7109375" style="9" customWidth="1"/>
    <col min="5" max="5" width="12.42578125" style="9" customWidth="1"/>
    <col min="6" max="6" width="8" style="9" customWidth="1"/>
    <col min="7" max="10" width="17.140625" style="58" hidden="1" customWidth="1"/>
    <col min="11" max="12" width="17.140625" style="58" customWidth="1"/>
    <col min="13" max="16" width="17.140625" style="58" hidden="1" customWidth="1"/>
    <col min="17" max="18" width="17.140625" style="58" customWidth="1"/>
    <col min="19" max="19" width="17.140625" style="58" hidden="1" customWidth="1"/>
    <col min="20" max="21" width="17.140625" style="15" hidden="1" customWidth="1"/>
    <col min="22" max="22" width="17.85546875" style="15" hidden="1" customWidth="1"/>
    <col min="23" max="24" width="17.28515625" style="15" customWidth="1"/>
    <col min="25" max="25" width="32" style="17" customWidth="1"/>
    <col min="26" max="65" width="9.140625" style="17"/>
    <col min="66" max="66" width="40.140625" style="17" customWidth="1"/>
    <col min="67" max="67" width="6.5703125" style="17" customWidth="1"/>
    <col min="68" max="68" width="5.85546875" style="17" customWidth="1"/>
    <col min="69" max="69" width="7.28515625" style="17" customWidth="1"/>
    <col min="70" max="70" width="7.42578125" style="17" customWidth="1"/>
    <col min="71" max="71" width="16" style="17" bestFit="1" customWidth="1"/>
    <col min="72" max="72" width="14.85546875" style="17" customWidth="1"/>
    <col min="73" max="321" width="9.140625" style="17"/>
    <col min="322" max="322" width="40.140625" style="17" customWidth="1"/>
    <col min="323" max="323" width="6.5703125" style="17" customWidth="1"/>
    <col min="324" max="324" width="5.85546875" style="17" customWidth="1"/>
    <col min="325" max="325" width="7.28515625" style="17" customWidth="1"/>
    <col min="326" max="326" width="7.42578125" style="17" customWidth="1"/>
    <col min="327" max="327" width="16" style="17" bestFit="1" customWidth="1"/>
    <col min="328" max="328" width="14.85546875" style="17" customWidth="1"/>
    <col min="329" max="577" width="9.140625" style="17"/>
    <col min="578" max="578" width="40.140625" style="17" customWidth="1"/>
    <col min="579" max="579" width="6.5703125" style="17" customWidth="1"/>
    <col min="580" max="580" width="5.85546875" style="17" customWidth="1"/>
    <col min="581" max="581" width="7.28515625" style="17" customWidth="1"/>
    <col min="582" max="582" width="7.42578125" style="17" customWidth="1"/>
    <col min="583" max="583" width="16" style="17" bestFit="1" customWidth="1"/>
    <col min="584" max="584" width="14.85546875" style="17" customWidth="1"/>
    <col min="585" max="833" width="9.140625" style="17"/>
    <col min="834" max="834" width="40.140625" style="17" customWidth="1"/>
    <col min="835" max="835" width="6.5703125" style="17" customWidth="1"/>
    <col min="836" max="836" width="5.85546875" style="17" customWidth="1"/>
    <col min="837" max="837" width="7.28515625" style="17" customWidth="1"/>
    <col min="838" max="838" width="7.42578125" style="17" customWidth="1"/>
    <col min="839" max="839" width="16" style="17" bestFit="1" customWidth="1"/>
    <col min="840" max="840" width="14.85546875" style="17" customWidth="1"/>
    <col min="841" max="1089" width="9.140625" style="17"/>
    <col min="1090" max="1090" width="40.140625" style="17" customWidth="1"/>
    <col min="1091" max="1091" width="6.5703125" style="17" customWidth="1"/>
    <col min="1092" max="1092" width="5.85546875" style="17" customWidth="1"/>
    <col min="1093" max="1093" width="7.28515625" style="17" customWidth="1"/>
    <col min="1094" max="1094" width="7.42578125" style="17" customWidth="1"/>
    <col min="1095" max="1095" width="16" style="17" bestFit="1" customWidth="1"/>
    <col min="1096" max="1096" width="14.85546875" style="17" customWidth="1"/>
    <col min="1097" max="1345" width="9.140625" style="17"/>
    <col min="1346" max="1346" width="40.140625" style="17" customWidth="1"/>
    <col min="1347" max="1347" width="6.5703125" style="17" customWidth="1"/>
    <col min="1348" max="1348" width="5.85546875" style="17" customWidth="1"/>
    <col min="1349" max="1349" width="7.28515625" style="17" customWidth="1"/>
    <col min="1350" max="1350" width="7.42578125" style="17" customWidth="1"/>
    <col min="1351" max="1351" width="16" style="17" bestFit="1" customWidth="1"/>
    <col min="1352" max="1352" width="14.85546875" style="17" customWidth="1"/>
    <col min="1353" max="1601" width="9.140625" style="17"/>
    <col min="1602" max="1602" width="40.140625" style="17" customWidth="1"/>
    <col min="1603" max="1603" width="6.5703125" style="17" customWidth="1"/>
    <col min="1604" max="1604" width="5.85546875" style="17" customWidth="1"/>
    <col min="1605" max="1605" width="7.28515625" style="17" customWidth="1"/>
    <col min="1606" max="1606" width="7.42578125" style="17" customWidth="1"/>
    <col min="1607" max="1607" width="16" style="17" bestFit="1" customWidth="1"/>
    <col min="1608" max="1608" width="14.85546875" style="17" customWidth="1"/>
    <col min="1609" max="1857" width="9.140625" style="17"/>
    <col min="1858" max="1858" width="40.140625" style="17" customWidth="1"/>
    <col min="1859" max="1859" width="6.5703125" style="17" customWidth="1"/>
    <col min="1860" max="1860" width="5.85546875" style="17" customWidth="1"/>
    <col min="1861" max="1861" width="7.28515625" style="17" customWidth="1"/>
    <col min="1862" max="1862" width="7.42578125" style="17" customWidth="1"/>
    <col min="1863" max="1863" width="16" style="17" bestFit="1" customWidth="1"/>
    <col min="1864" max="1864" width="14.85546875" style="17" customWidth="1"/>
    <col min="1865" max="2113" width="9.140625" style="17"/>
    <col min="2114" max="2114" width="40.140625" style="17" customWidth="1"/>
    <col min="2115" max="2115" width="6.5703125" style="17" customWidth="1"/>
    <col min="2116" max="2116" width="5.85546875" style="17" customWidth="1"/>
    <col min="2117" max="2117" width="7.28515625" style="17" customWidth="1"/>
    <col min="2118" max="2118" width="7.42578125" style="17" customWidth="1"/>
    <col min="2119" max="2119" width="16" style="17" bestFit="1" customWidth="1"/>
    <col min="2120" max="2120" width="14.85546875" style="17" customWidth="1"/>
    <col min="2121" max="2369" width="9.140625" style="17"/>
    <col min="2370" max="2370" width="40.140625" style="17" customWidth="1"/>
    <col min="2371" max="2371" width="6.5703125" style="17" customWidth="1"/>
    <col min="2372" max="2372" width="5.85546875" style="17" customWidth="1"/>
    <col min="2373" max="2373" width="7.28515625" style="17" customWidth="1"/>
    <col min="2374" max="2374" width="7.42578125" style="17" customWidth="1"/>
    <col min="2375" max="2375" width="16" style="17" bestFit="1" customWidth="1"/>
    <col min="2376" max="2376" width="14.85546875" style="17" customWidth="1"/>
    <col min="2377" max="2625" width="9.140625" style="17"/>
    <col min="2626" max="2626" width="40.140625" style="17" customWidth="1"/>
    <col min="2627" max="2627" width="6.5703125" style="17" customWidth="1"/>
    <col min="2628" max="2628" width="5.85546875" style="17" customWidth="1"/>
    <col min="2629" max="2629" width="7.28515625" style="17" customWidth="1"/>
    <col min="2630" max="2630" width="7.42578125" style="17" customWidth="1"/>
    <col min="2631" max="2631" width="16" style="17" bestFit="1" customWidth="1"/>
    <col min="2632" max="2632" width="14.85546875" style="17" customWidth="1"/>
    <col min="2633" max="2881" width="9.140625" style="17"/>
    <col min="2882" max="2882" width="40.140625" style="17" customWidth="1"/>
    <col min="2883" max="2883" width="6.5703125" style="17" customWidth="1"/>
    <col min="2884" max="2884" width="5.85546875" style="17" customWidth="1"/>
    <col min="2885" max="2885" width="7.28515625" style="17" customWidth="1"/>
    <col min="2886" max="2886" width="7.42578125" style="17" customWidth="1"/>
    <col min="2887" max="2887" width="16" style="17" bestFit="1" customWidth="1"/>
    <col min="2888" max="2888" width="14.85546875" style="17" customWidth="1"/>
    <col min="2889" max="3137" width="9.140625" style="17"/>
    <col min="3138" max="3138" width="40.140625" style="17" customWidth="1"/>
    <col min="3139" max="3139" width="6.5703125" style="17" customWidth="1"/>
    <col min="3140" max="3140" width="5.85546875" style="17" customWidth="1"/>
    <col min="3141" max="3141" width="7.28515625" style="17" customWidth="1"/>
    <col min="3142" max="3142" width="7.42578125" style="17" customWidth="1"/>
    <col min="3143" max="3143" width="16" style="17" bestFit="1" customWidth="1"/>
    <col min="3144" max="3144" width="14.85546875" style="17" customWidth="1"/>
    <col min="3145" max="3393" width="9.140625" style="17"/>
    <col min="3394" max="3394" width="40.140625" style="17" customWidth="1"/>
    <col min="3395" max="3395" width="6.5703125" style="17" customWidth="1"/>
    <col min="3396" max="3396" width="5.85546875" style="17" customWidth="1"/>
    <col min="3397" max="3397" width="7.28515625" style="17" customWidth="1"/>
    <col min="3398" max="3398" width="7.42578125" style="17" customWidth="1"/>
    <col min="3399" max="3399" width="16" style="17" bestFit="1" customWidth="1"/>
    <col min="3400" max="3400" width="14.85546875" style="17" customWidth="1"/>
    <col min="3401" max="3649" width="9.140625" style="17"/>
    <col min="3650" max="3650" width="40.140625" style="17" customWidth="1"/>
    <col min="3651" max="3651" width="6.5703125" style="17" customWidth="1"/>
    <col min="3652" max="3652" width="5.85546875" style="17" customWidth="1"/>
    <col min="3653" max="3653" width="7.28515625" style="17" customWidth="1"/>
    <col min="3654" max="3654" width="7.42578125" style="17" customWidth="1"/>
    <col min="3655" max="3655" width="16" style="17" bestFit="1" customWidth="1"/>
    <col min="3656" max="3656" width="14.85546875" style="17" customWidth="1"/>
    <col min="3657" max="3905" width="9.140625" style="17"/>
    <col min="3906" max="3906" width="40.140625" style="17" customWidth="1"/>
    <col min="3907" max="3907" width="6.5703125" style="17" customWidth="1"/>
    <col min="3908" max="3908" width="5.85546875" style="17" customWidth="1"/>
    <col min="3909" max="3909" width="7.28515625" style="17" customWidth="1"/>
    <col min="3910" max="3910" width="7.42578125" style="17" customWidth="1"/>
    <col min="3911" max="3911" width="16" style="17" bestFit="1" customWidth="1"/>
    <col min="3912" max="3912" width="14.85546875" style="17" customWidth="1"/>
    <col min="3913" max="4161" width="9.140625" style="17"/>
    <col min="4162" max="4162" width="40.140625" style="17" customWidth="1"/>
    <col min="4163" max="4163" width="6.5703125" style="17" customWidth="1"/>
    <col min="4164" max="4164" width="5.85546875" style="17" customWidth="1"/>
    <col min="4165" max="4165" width="7.28515625" style="17" customWidth="1"/>
    <col min="4166" max="4166" width="7.42578125" style="17" customWidth="1"/>
    <col min="4167" max="4167" width="16" style="17" bestFit="1" customWidth="1"/>
    <col min="4168" max="4168" width="14.85546875" style="17" customWidth="1"/>
    <col min="4169" max="4417" width="9.140625" style="17"/>
    <col min="4418" max="4418" width="40.140625" style="17" customWidth="1"/>
    <col min="4419" max="4419" width="6.5703125" style="17" customWidth="1"/>
    <col min="4420" max="4420" width="5.85546875" style="17" customWidth="1"/>
    <col min="4421" max="4421" width="7.28515625" style="17" customWidth="1"/>
    <col min="4422" max="4422" width="7.42578125" style="17" customWidth="1"/>
    <col min="4423" max="4423" width="16" style="17" bestFit="1" customWidth="1"/>
    <col min="4424" max="4424" width="14.85546875" style="17" customWidth="1"/>
    <col min="4425" max="4673" width="9.140625" style="17"/>
    <col min="4674" max="4674" width="40.140625" style="17" customWidth="1"/>
    <col min="4675" max="4675" width="6.5703125" style="17" customWidth="1"/>
    <col min="4676" max="4676" width="5.85546875" style="17" customWidth="1"/>
    <col min="4677" max="4677" width="7.28515625" style="17" customWidth="1"/>
    <col min="4678" max="4678" width="7.42578125" style="17" customWidth="1"/>
    <col min="4679" max="4679" width="16" style="17" bestFit="1" customWidth="1"/>
    <col min="4680" max="4680" width="14.85546875" style="17" customWidth="1"/>
    <col min="4681" max="4929" width="9.140625" style="17"/>
    <col min="4930" max="4930" width="40.140625" style="17" customWidth="1"/>
    <col min="4931" max="4931" width="6.5703125" style="17" customWidth="1"/>
    <col min="4932" max="4932" width="5.85546875" style="17" customWidth="1"/>
    <col min="4933" max="4933" width="7.28515625" style="17" customWidth="1"/>
    <col min="4934" max="4934" width="7.42578125" style="17" customWidth="1"/>
    <col min="4935" max="4935" width="16" style="17" bestFit="1" customWidth="1"/>
    <col min="4936" max="4936" width="14.85546875" style="17" customWidth="1"/>
    <col min="4937" max="5185" width="9.140625" style="17"/>
    <col min="5186" max="5186" width="40.140625" style="17" customWidth="1"/>
    <col min="5187" max="5187" width="6.5703125" style="17" customWidth="1"/>
    <col min="5188" max="5188" width="5.85546875" style="17" customWidth="1"/>
    <col min="5189" max="5189" width="7.28515625" style="17" customWidth="1"/>
    <col min="5190" max="5190" width="7.42578125" style="17" customWidth="1"/>
    <col min="5191" max="5191" width="16" style="17" bestFit="1" customWidth="1"/>
    <col min="5192" max="5192" width="14.85546875" style="17" customWidth="1"/>
    <col min="5193" max="5441" width="9.140625" style="17"/>
    <col min="5442" max="5442" width="40.140625" style="17" customWidth="1"/>
    <col min="5443" max="5443" width="6.5703125" style="17" customWidth="1"/>
    <col min="5444" max="5444" width="5.85546875" style="17" customWidth="1"/>
    <col min="5445" max="5445" width="7.28515625" style="17" customWidth="1"/>
    <col min="5446" max="5446" width="7.42578125" style="17" customWidth="1"/>
    <col min="5447" max="5447" width="16" style="17" bestFit="1" customWidth="1"/>
    <col min="5448" max="5448" width="14.85546875" style="17" customWidth="1"/>
    <col min="5449" max="5697" width="9.140625" style="17"/>
    <col min="5698" max="5698" width="40.140625" style="17" customWidth="1"/>
    <col min="5699" max="5699" width="6.5703125" style="17" customWidth="1"/>
    <col min="5700" max="5700" width="5.85546875" style="17" customWidth="1"/>
    <col min="5701" max="5701" width="7.28515625" style="17" customWidth="1"/>
    <col min="5702" max="5702" width="7.42578125" style="17" customWidth="1"/>
    <col min="5703" max="5703" width="16" style="17" bestFit="1" customWidth="1"/>
    <col min="5704" max="5704" width="14.85546875" style="17" customWidth="1"/>
    <col min="5705" max="5953" width="9.140625" style="17"/>
    <col min="5954" max="5954" width="40.140625" style="17" customWidth="1"/>
    <col min="5955" max="5955" width="6.5703125" style="17" customWidth="1"/>
    <col min="5956" max="5956" width="5.85546875" style="17" customWidth="1"/>
    <col min="5957" max="5957" width="7.28515625" style="17" customWidth="1"/>
    <col min="5958" max="5958" width="7.42578125" style="17" customWidth="1"/>
    <col min="5959" max="5959" width="16" style="17" bestFit="1" customWidth="1"/>
    <col min="5960" max="5960" width="14.85546875" style="17" customWidth="1"/>
    <col min="5961" max="6209" width="9.140625" style="17"/>
    <col min="6210" max="6210" width="40.140625" style="17" customWidth="1"/>
    <col min="6211" max="6211" width="6.5703125" style="17" customWidth="1"/>
    <col min="6212" max="6212" width="5.85546875" style="17" customWidth="1"/>
    <col min="6213" max="6213" width="7.28515625" style="17" customWidth="1"/>
    <col min="6214" max="6214" width="7.42578125" style="17" customWidth="1"/>
    <col min="6215" max="6215" width="16" style="17" bestFit="1" customWidth="1"/>
    <col min="6216" max="6216" width="14.85546875" style="17" customWidth="1"/>
    <col min="6217" max="6465" width="9.140625" style="17"/>
    <col min="6466" max="6466" width="40.140625" style="17" customWidth="1"/>
    <col min="6467" max="6467" width="6.5703125" style="17" customWidth="1"/>
    <col min="6468" max="6468" width="5.85546875" style="17" customWidth="1"/>
    <col min="6469" max="6469" width="7.28515625" style="17" customWidth="1"/>
    <col min="6470" max="6470" width="7.42578125" style="17" customWidth="1"/>
    <col min="6471" max="6471" width="16" style="17" bestFit="1" customWidth="1"/>
    <col min="6472" max="6472" width="14.85546875" style="17" customWidth="1"/>
    <col min="6473" max="6721" width="9.140625" style="17"/>
    <col min="6722" max="6722" width="40.140625" style="17" customWidth="1"/>
    <col min="6723" max="6723" width="6.5703125" style="17" customWidth="1"/>
    <col min="6724" max="6724" width="5.85546875" style="17" customWidth="1"/>
    <col min="6725" max="6725" width="7.28515625" style="17" customWidth="1"/>
    <col min="6726" max="6726" width="7.42578125" style="17" customWidth="1"/>
    <col min="6727" max="6727" width="16" style="17" bestFit="1" customWidth="1"/>
    <col min="6728" max="6728" width="14.85546875" style="17" customWidth="1"/>
    <col min="6729" max="6977" width="9.140625" style="17"/>
    <col min="6978" max="6978" width="40.140625" style="17" customWidth="1"/>
    <col min="6979" max="6979" width="6.5703125" style="17" customWidth="1"/>
    <col min="6980" max="6980" width="5.85546875" style="17" customWidth="1"/>
    <col min="6981" max="6981" width="7.28515625" style="17" customWidth="1"/>
    <col min="6982" max="6982" width="7.42578125" style="17" customWidth="1"/>
    <col min="6983" max="6983" width="16" style="17" bestFit="1" customWidth="1"/>
    <col min="6984" max="6984" width="14.85546875" style="17" customWidth="1"/>
    <col min="6985" max="7233" width="9.140625" style="17"/>
    <col min="7234" max="7234" width="40.140625" style="17" customWidth="1"/>
    <col min="7235" max="7235" width="6.5703125" style="17" customWidth="1"/>
    <col min="7236" max="7236" width="5.85546875" style="17" customWidth="1"/>
    <col min="7237" max="7237" width="7.28515625" style="17" customWidth="1"/>
    <col min="7238" max="7238" width="7.42578125" style="17" customWidth="1"/>
    <col min="7239" max="7239" width="16" style="17" bestFit="1" customWidth="1"/>
    <col min="7240" max="7240" width="14.85546875" style="17" customWidth="1"/>
    <col min="7241" max="7489" width="9.140625" style="17"/>
    <col min="7490" max="7490" width="40.140625" style="17" customWidth="1"/>
    <col min="7491" max="7491" width="6.5703125" style="17" customWidth="1"/>
    <col min="7492" max="7492" width="5.85546875" style="17" customWidth="1"/>
    <col min="7493" max="7493" width="7.28515625" style="17" customWidth="1"/>
    <col min="7494" max="7494" width="7.42578125" style="17" customWidth="1"/>
    <col min="7495" max="7495" width="16" style="17" bestFit="1" customWidth="1"/>
    <col min="7496" max="7496" width="14.85546875" style="17" customWidth="1"/>
    <col min="7497" max="7745" width="9.140625" style="17"/>
    <col min="7746" max="7746" width="40.140625" style="17" customWidth="1"/>
    <col min="7747" max="7747" width="6.5703125" style="17" customWidth="1"/>
    <col min="7748" max="7748" width="5.85546875" style="17" customWidth="1"/>
    <col min="7749" max="7749" width="7.28515625" style="17" customWidth="1"/>
    <col min="7750" max="7750" width="7.42578125" style="17" customWidth="1"/>
    <col min="7751" max="7751" width="16" style="17" bestFit="1" customWidth="1"/>
    <col min="7752" max="7752" width="14.85546875" style="17" customWidth="1"/>
    <col min="7753" max="8001" width="9.140625" style="17"/>
    <col min="8002" max="8002" width="40.140625" style="17" customWidth="1"/>
    <col min="8003" max="8003" width="6.5703125" style="17" customWidth="1"/>
    <col min="8004" max="8004" width="5.85546875" style="17" customWidth="1"/>
    <col min="8005" max="8005" width="7.28515625" style="17" customWidth="1"/>
    <col min="8006" max="8006" width="7.42578125" style="17" customWidth="1"/>
    <col min="8007" max="8007" width="16" style="17" bestFit="1" customWidth="1"/>
    <col min="8008" max="8008" width="14.85546875" style="17" customWidth="1"/>
    <col min="8009" max="8257" width="9.140625" style="17"/>
    <col min="8258" max="8258" width="40.140625" style="17" customWidth="1"/>
    <col min="8259" max="8259" width="6.5703125" style="17" customWidth="1"/>
    <col min="8260" max="8260" width="5.85546875" style="17" customWidth="1"/>
    <col min="8261" max="8261" width="7.28515625" style="17" customWidth="1"/>
    <col min="8262" max="8262" width="7.42578125" style="17" customWidth="1"/>
    <col min="8263" max="8263" width="16" style="17" bestFit="1" customWidth="1"/>
    <col min="8264" max="8264" width="14.85546875" style="17" customWidth="1"/>
    <col min="8265" max="8513" width="9.140625" style="17"/>
    <col min="8514" max="8514" width="40.140625" style="17" customWidth="1"/>
    <col min="8515" max="8515" width="6.5703125" style="17" customWidth="1"/>
    <col min="8516" max="8516" width="5.85546875" style="17" customWidth="1"/>
    <col min="8517" max="8517" width="7.28515625" style="17" customWidth="1"/>
    <col min="8518" max="8518" width="7.42578125" style="17" customWidth="1"/>
    <col min="8519" max="8519" width="16" style="17" bestFit="1" customWidth="1"/>
    <col min="8520" max="8520" width="14.85546875" style="17" customWidth="1"/>
    <col min="8521" max="8769" width="9.140625" style="17"/>
    <col min="8770" max="8770" width="40.140625" style="17" customWidth="1"/>
    <col min="8771" max="8771" width="6.5703125" style="17" customWidth="1"/>
    <col min="8772" max="8772" width="5.85546875" style="17" customWidth="1"/>
    <col min="8773" max="8773" width="7.28515625" style="17" customWidth="1"/>
    <col min="8774" max="8774" width="7.42578125" style="17" customWidth="1"/>
    <col min="8775" max="8775" width="16" style="17" bestFit="1" customWidth="1"/>
    <col min="8776" max="8776" width="14.85546875" style="17" customWidth="1"/>
    <col min="8777" max="9025" width="9.140625" style="17"/>
    <col min="9026" max="9026" width="40.140625" style="17" customWidth="1"/>
    <col min="9027" max="9027" width="6.5703125" style="17" customWidth="1"/>
    <col min="9028" max="9028" width="5.85546875" style="17" customWidth="1"/>
    <col min="9029" max="9029" width="7.28515625" style="17" customWidth="1"/>
    <col min="9030" max="9030" width="7.42578125" style="17" customWidth="1"/>
    <col min="9031" max="9031" width="16" style="17" bestFit="1" customWidth="1"/>
    <col min="9032" max="9032" width="14.85546875" style="17" customWidth="1"/>
    <col min="9033" max="9281" width="9.140625" style="17"/>
    <col min="9282" max="9282" width="40.140625" style="17" customWidth="1"/>
    <col min="9283" max="9283" width="6.5703125" style="17" customWidth="1"/>
    <col min="9284" max="9284" width="5.85546875" style="17" customWidth="1"/>
    <col min="9285" max="9285" width="7.28515625" style="17" customWidth="1"/>
    <col min="9286" max="9286" width="7.42578125" style="17" customWidth="1"/>
    <col min="9287" max="9287" width="16" style="17" bestFit="1" customWidth="1"/>
    <col min="9288" max="9288" width="14.85546875" style="17" customWidth="1"/>
    <col min="9289" max="9537" width="9.140625" style="17"/>
    <col min="9538" max="9538" width="40.140625" style="17" customWidth="1"/>
    <col min="9539" max="9539" width="6.5703125" style="17" customWidth="1"/>
    <col min="9540" max="9540" width="5.85546875" style="17" customWidth="1"/>
    <col min="9541" max="9541" width="7.28515625" style="17" customWidth="1"/>
    <col min="9542" max="9542" width="7.42578125" style="17" customWidth="1"/>
    <col min="9543" max="9543" width="16" style="17" bestFit="1" customWidth="1"/>
    <col min="9544" max="9544" width="14.85546875" style="17" customWidth="1"/>
    <col min="9545" max="9793" width="9.140625" style="17"/>
    <col min="9794" max="9794" width="40.140625" style="17" customWidth="1"/>
    <col min="9795" max="9795" width="6.5703125" style="17" customWidth="1"/>
    <col min="9796" max="9796" width="5.85546875" style="17" customWidth="1"/>
    <col min="9797" max="9797" width="7.28515625" style="17" customWidth="1"/>
    <col min="9798" max="9798" width="7.42578125" style="17" customWidth="1"/>
    <col min="9799" max="9799" width="16" style="17" bestFit="1" customWidth="1"/>
    <col min="9800" max="9800" width="14.85546875" style="17" customWidth="1"/>
    <col min="9801" max="10049" width="9.140625" style="17"/>
    <col min="10050" max="10050" width="40.140625" style="17" customWidth="1"/>
    <col min="10051" max="10051" width="6.5703125" style="17" customWidth="1"/>
    <col min="10052" max="10052" width="5.85546875" style="17" customWidth="1"/>
    <col min="10053" max="10053" width="7.28515625" style="17" customWidth="1"/>
    <col min="10054" max="10054" width="7.42578125" style="17" customWidth="1"/>
    <col min="10055" max="10055" width="16" style="17" bestFit="1" customWidth="1"/>
    <col min="10056" max="10056" width="14.85546875" style="17" customWidth="1"/>
    <col min="10057" max="10305" width="9.140625" style="17"/>
    <col min="10306" max="10306" width="40.140625" style="17" customWidth="1"/>
    <col min="10307" max="10307" width="6.5703125" style="17" customWidth="1"/>
    <col min="10308" max="10308" width="5.85546875" style="17" customWidth="1"/>
    <col min="10309" max="10309" width="7.28515625" style="17" customWidth="1"/>
    <col min="10310" max="10310" width="7.42578125" style="17" customWidth="1"/>
    <col min="10311" max="10311" width="16" style="17" bestFit="1" customWidth="1"/>
    <col min="10312" max="10312" width="14.85546875" style="17" customWidth="1"/>
    <col min="10313" max="10561" width="9.140625" style="17"/>
    <col min="10562" max="10562" width="40.140625" style="17" customWidth="1"/>
    <col min="10563" max="10563" width="6.5703125" style="17" customWidth="1"/>
    <col min="10564" max="10564" width="5.85546875" style="17" customWidth="1"/>
    <col min="10565" max="10565" width="7.28515625" style="17" customWidth="1"/>
    <col min="10566" max="10566" width="7.42578125" style="17" customWidth="1"/>
    <col min="10567" max="10567" width="16" style="17" bestFit="1" customWidth="1"/>
    <col min="10568" max="10568" width="14.85546875" style="17" customWidth="1"/>
    <col min="10569" max="10817" width="9.140625" style="17"/>
    <col min="10818" max="10818" width="40.140625" style="17" customWidth="1"/>
    <col min="10819" max="10819" width="6.5703125" style="17" customWidth="1"/>
    <col min="10820" max="10820" width="5.85546875" style="17" customWidth="1"/>
    <col min="10821" max="10821" width="7.28515625" style="17" customWidth="1"/>
    <col min="10822" max="10822" width="7.42578125" style="17" customWidth="1"/>
    <col min="10823" max="10823" width="16" style="17" bestFit="1" customWidth="1"/>
    <col min="10824" max="10824" width="14.85546875" style="17" customWidth="1"/>
    <col min="10825" max="11073" width="9.140625" style="17"/>
    <col min="11074" max="11074" width="40.140625" style="17" customWidth="1"/>
    <col min="11075" max="11075" width="6.5703125" style="17" customWidth="1"/>
    <col min="11076" max="11076" width="5.85546875" style="17" customWidth="1"/>
    <col min="11077" max="11077" width="7.28515625" style="17" customWidth="1"/>
    <col min="11078" max="11078" width="7.42578125" style="17" customWidth="1"/>
    <col min="11079" max="11079" width="16" style="17" bestFit="1" customWidth="1"/>
    <col min="11080" max="11080" width="14.85546875" style="17" customWidth="1"/>
    <col min="11081" max="11329" width="9.140625" style="17"/>
    <col min="11330" max="11330" width="40.140625" style="17" customWidth="1"/>
    <col min="11331" max="11331" width="6.5703125" style="17" customWidth="1"/>
    <col min="11332" max="11332" width="5.85546875" style="17" customWidth="1"/>
    <col min="11333" max="11333" width="7.28515625" style="17" customWidth="1"/>
    <col min="11334" max="11334" width="7.42578125" style="17" customWidth="1"/>
    <col min="11335" max="11335" width="16" style="17" bestFit="1" customWidth="1"/>
    <col min="11336" max="11336" width="14.85546875" style="17" customWidth="1"/>
    <col min="11337" max="11585" width="9.140625" style="17"/>
    <col min="11586" max="11586" width="40.140625" style="17" customWidth="1"/>
    <col min="11587" max="11587" width="6.5703125" style="17" customWidth="1"/>
    <col min="11588" max="11588" width="5.85546875" style="17" customWidth="1"/>
    <col min="11589" max="11589" width="7.28515625" style="17" customWidth="1"/>
    <col min="11590" max="11590" width="7.42578125" style="17" customWidth="1"/>
    <col min="11591" max="11591" width="16" style="17" bestFit="1" customWidth="1"/>
    <col min="11592" max="11592" width="14.85546875" style="17" customWidth="1"/>
    <col min="11593" max="11841" width="9.140625" style="17"/>
    <col min="11842" max="11842" width="40.140625" style="17" customWidth="1"/>
    <col min="11843" max="11843" width="6.5703125" style="17" customWidth="1"/>
    <col min="11844" max="11844" width="5.85546875" style="17" customWidth="1"/>
    <col min="11845" max="11845" width="7.28515625" style="17" customWidth="1"/>
    <col min="11846" max="11846" width="7.42578125" style="17" customWidth="1"/>
    <col min="11847" max="11847" width="16" style="17" bestFit="1" customWidth="1"/>
    <col min="11848" max="11848" width="14.85546875" style="17" customWidth="1"/>
    <col min="11849" max="12097" width="9.140625" style="17"/>
    <col min="12098" max="12098" width="40.140625" style="17" customWidth="1"/>
    <col min="12099" max="12099" width="6.5703125" style="17" customWidth="1"/>
    <col min="12100" max="12100" width="5.85546875" style="17" customWidth="1"/>
    <col min="12101" max="12101" width="7.28515625" style="17" customWidth="1"/>
    <col min="12102" max="12102" width="7.42578125" style="17" customWidth="1"/>
    <col min="12103" max="12103" width="16" style="17" bestFit="1" customWidth="1"/>
    <col min="12104" max="12104" width="14.85546875" style="17" customWidth="1"/>
    <col min="12105" max="12353" width="9.140625" style="17"/>
    <col min="12354" max="12354" width="40.140625" style="17" customWidth="1"/>
    <col min="12355" max="12355" width="6.5703125" style="17" customWidth="1"/>
    <col min="12356" max="12356" width="5.85546875" style="17" customWidth="1"/>
    <col min="12357" max="12357" width="7.28515625" style="17" customWidth="1"/>
    <col min="12358" max="12358" width="7.42578125" style="17" customWidth="1"/>
    <col min="12359" max="12359" width="16" style="17" bestFit="1" customWidth="1"/>
    <col min="12360" max="12360" width="14.85546875" style="17" customWidth="1"/>
    <col min="12361" max="12609" width="9.140625" style="17"/>
    <col min="12610" max="12610" width="40.140625" style="17" customWidth="1"/>
    <col min="12611" max="12611" width="6.5703125" style="17" customWidth="1"/>
    <col min="12612" max="12612" width="5.85546875" style="17" customWidth="1"/>
    <col min="12613" max="12613" width="7.28515625" style="17" customWidth="1"/>
    <col min="12614" max="12614" width="7.42578125" style="17" customWidth="1"/>
    <col min="12615" max="12615" width="16" style="17" bestFit="1" customWidth="1"/>
    <col min="12616" max="12616" width="14.85546875" style="17" customWidth="1"/>
    <col min="12617" max="12865" width="9.140625" style="17"/>
    <col min="12866" max="12866" width="40.140625" style="17" customWidth="1"/>
    <col min="12867" max="12867" width="6.5703125" style="17" customWidth="1"/>
    <col min="12868" max="12868" width="5.85546875" style="17" customWidth="1"/>
    <col min="12869" max="12869" width="7.28515625" style="17" customWidth="1"/>
    <col min="12870" max="12870" width="7.42578125" style="17" customWidth="1"/>
    <col min="12871" max="12871" width="16" style="17" bestFit="1" customWidth="1"/>
    <col min="12872" max="12872" width="14.85546875" style="17" customWidth="1"/>
    <col min="12873" max="13121" width="9.140625" style="17"/>
    <col min="13122" max="13122" width="40.140625" style="17" customWidth="1"/>
    <col min="13123" max="13123" width="6.5703125" style="17" customWidth="1"/>
    <col min="13124" max="13124" width="5.85546875" style="17" customWidth="1"/>
    <col min="13125" max="13125" width="7.28515625" style="17" customWidth="1"/>
    <col min="13126" max="13126" width="7.42578125" style="17" customWidth="1"/>
    <col min="13127" max="13127" width="16" style="17" bestFit="1" customWidth="1"/>
    <col min="13128" max="13128" width="14.85546875" style="17" customWidth="1"/>
    <col min="13129" max="13377" width="9.140625" style="17"/>
    <col min="13378" max="13378" width="40.140625" style="17" customWidth="1"/>
    <col min="13379" max="13379" width="6.5703125" style="17" customWidth="1"/>
    <col min="13380" max="13380" width="5.85546875" style="17" customWidth="1"/>
    <col min="13381" max="13381" width="7.28515625" style="17" customWidth="1"/>
    <col min="13382" max="13382" width="7.42578125" style="17" customWidth="1"/>
    <col min="13383" max="13383" width="16" style="17" bestFit="1" customWidth="1"/>
    <col min="13384" max="13384" width="14.85546875" style="17" customWidth="1"/>
    <col min="13385" max="13633" width="9.140625" style="17"/>
    <col min="13634" max="13634" width="40.140625" style="17" customWidth="1"/>
    <col min="13635" max="13635" width="6.5703125" style="17" customWidth="1"/>
    <col min="13636" max="13636" width="5.85546875" style="17" customWidth="1"/>
    <col min="13637" max="13637" width="7.28515625" style="17" customWidth="1"/>
    <col min="13638" max="13638" width="7.42578125" style="17" customWidth="1"/>
    <col min="13639" max="13639" width="16" style="17" bestFit="1" customWidth="1"/>
    <col min="13640" max="13640" width="14.85546875" style="17" customWidth="1"/>
    <col min="13641" max="13889" width="9.140625" style="17"/>
    <col min="13890" max="13890" width="40.140625" style="17" customWidth="1"/>
    <col min="13891" max="13891" width="6.5703125" style="17" customWidth="1"/>
    <col min="13892" max="13892" width="5.85546875" style="17" customWidth="1"/>
    <col min="13893" max="13893" width="7.28515625" style="17" customWidth="1"/>
    <col min="13894" max="13894" width="7.42578125" style="17" customWidth="1"/>
    <col min="13895" max="13895" width="16" style="17" bestFit="1" customWidth="1"/>
    <col min="13896" max="13896" width="14.85546875" style="17" customWidth="1"/>
    <col min="13897" max="14145" width="9.140625" style="17"/>
    <col min="14146" max="14146" width="40.140625" style="17" customWidth="1"/>
    <col min="14147" max="14147" width="6.5703125" style="17" customWidth="1"/>
    <col min="14148" max="14148" width="5.85546875" style="17" customWidth="1"/>
    <col min="14149" max="14149" width="7.28515625" style="17" customWidth="1"/>
    <col min="14150" max="14150" width="7.42578125" style="17" customWidth="1"/>
    <col min="14151" max="14151" width="16" style="17" bestFit="1" customWidth="1"/>
    <col min="14152" max="14152" width="14.85546875" style="17" customWidth="1"/>
    <col min="14153" max="14401" width="9.140625" style="17"/>
    <col min="14402" max="14402" width="40.140625" style="17" customWidth="1"/>
    <col min="14403" max="14403" width="6.5703125" style="17" customWidth="1"/>
    <col min="14404" max="14404" width="5.85546875" style="17" customWidth="1"/>
    <col min="14405" max="14405" width="7.28515625" style="17" customWidth="1"/>
    <col min="14406" max="14406" width="7.42578125" style="17" customWidth="1"/>
    <col min="14407" max="14407" width="16" style="17" bestFit="1" customWidth="1"/>
    <col min="14408" max="14408" width="14.85546875" style="17" customWidth="1"/>
    <col min="14409" max="14657" width="9.140625" style="17"/>
    <col min="14658" max="14658" width="40.140625" style="17" customWidth="1"/>
    <col min="14659" max="14659" width="6.5703125" style="17" customWidth="1"/>
    <col min="14660" max="14660" width="5.85546875" style="17" customWidth="1"/>
    <col min="14661" max="14661" width="7.28515625" style="17" customWidth="1"/>
    <col min="14662" max="14662" width="7.42578125" style="17" customWidth="1"/>
    <col min="14663" max="14663" width="16" style="17" bestFit="1" customWidth="1"/>
    <col min="14664" max="14664" width="14.85546875" style="17" customWidth="1"/>
    <col min="14665" max="14913" width="9.140625" style="17"/>
    <col min="14914" max="14914" width="40.140625" style="17" customWidth="1"/>
    <col min="14915" max="14915" width="6.5703125" style="17" customWidth="1"/>
    <col min="14916" max="14916" width="5.85546875" style="17" customWidth="1"/>
    <col min="14917" max="14917" width="7.28515625" style="17" customWidth="1"/>
    <col min="14918" max="14918" width="7.42578125" style="17" customWidth="1"/>
    <col min="14919" max="14919" width="16" style="17" bestFit="1" customWidth="1"/>
    <col min="14920" max="14920" width="14.85546875" style="17" customWidth="1"/>
    <col min="14921" max="15169" width="9.140625" style="17"/>
    <col min="15170" max="15170" width="40.140625" style="17" customWidth="1"/>
    <col min="15171" max="15171" width="6.5703125" style="17" customWidth="1"/>
    <col min="15172" max="15172" width="5.85546875" style="17" customWidth="1"/>
    <col min="15173" max="15173" width="7.28515625" style="17" customWidth="1"/>
    <col min="15174" max="15174" width="7.42578125" style="17" customWidth="1"/>
    <col min="15175" max="15175" width="16" style="17" bestFit="1" customWidth="1"/>
    <col min="15176" max="15176" width="14.85546875" style="17" customWidth="1"/>
    <col min="15177" max="15425" width="9.140625" style="17"/>
    <col min="15426" max="15426" width="40.140625" style="17" customWidth="1"/>
    <col min="15427" max="15427" width="6.5703125" style="17" customWidth="1"/>
    <col min="15428" max="15428" width="5.85546875" style="17" customWidth="1"/>
    <col min="15429" max="15429" width="7.28515625" style="17" customWidth="1"/>
    <col min="15430" max="15430" width="7.42578125" style="17" customWidth="1"/>
    <col min="15431" max="15431" width="16" style="17" bestFit="1" customWidth="1"/>
    <col min="15432" max="15432" width="14.85546875" style="17" customWidth="1"/>
    <col min="15433" max="15681" width="9.140625" style="17"/>
    <col min="15682" max="15682" width="40.140625" style="17" customWidth="1"/>
    <col min="15683" max="15683" width="6.5703125" style="17" customWidth="1"/>
    <col min="15684" max="15684" width="5.85546875" style="17" customWidth="1"/>
    <col min="15685" max="15685" width="7.28515625" style="17" customWidth="1"/>
    <col min="15686" max="15686" width="7.42578125" style="17" customWidth="1"/>
    <col min="15687" max="15687" width="16" style="17" bestFit="1" customWidth="1"/>
    <col min="15688" max="15688" width="14.85546875" style="17" customWidth="1"/>
    <col min="15689" max="15937" width="9.140625" style="17"/>
    <col min="15938" max="15938" width="40.140625" style="17" customWidth="1"/>
    <col min="15939" max="15939" width="6.5703125" style="17" customWidth="1"/>
    <col min="15940" max="15940" width="5.85546875" style="17" customWidth="1"/>
    <col min="15941" max="15941" width="7.28515625" style="17" customWidth="1"/>
    <col min="15942" max="15942" width="7.42578125" style="17" customWidth="1"/>
    <col min="15943" max="15943" width="16" style="17" bestFit="1" customWidth="1"/>
    <col min="15944" max="15944" width="14.85546875" style="17" customWidth="1"/>
    <col min="15945" max="16384" width="9.140625" style="17"/>
  </cols>
  <sheetData>
    <row r="1" spans="1:25" s="1" customFormat="1" ht="12.75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</row>
    <row r="2" spans="1:25" s="1" customFormat="1" ht="12.75">
      <c r="A2" s="72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</row>
    <row r="3" spans="1:25" s="1" customFormat="1" ht="12.75">
      <c r="A3" s="74" t="s">
        <v>988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</row>
    <row r="4" spans="1:25" s="1" customFormat="1" ht="12.75">
      <c r="A4" s="2"/>
      <c r="B4" s="3"/>
      <c r="C4" s="3"/>
      <c r="D4" s="3"/>
      <c r="E4" s="3"/>
      <c r="F4" s="3"/>
      <c r="G4" s="4"/>
      <c r="H4" s="4"/>
      <c r="I4" s="4"/>
      <c r="J4" s="4"/>
      <c r="K4" s="5"/>
      <c r="L4" s="4"/>
      <c r="M4" s="4"/>
      <c r="N4" s="4"/>
      <c r="O4" s="4"/>
      <c r="P4" s="4"/>
      <c r="Q4" s="4"/>
      <c r="R4" s="4"/>
      <c r="S4" s="4"/>
      <c r="T4" s="4"/>
      <c r="U4" s="2"/>
      <c r="V4" s="2"/>
      <c r="W4" s="2"/>
      <c r="X4" s="2"/>
    </row>
    <row r="5" spans="1:25" s="1" customFormat="1" ht="12.75">
      <c r="A5" s="75"/>
      <c r="B5" s="75"/>
      <c r="C5" s="75"/>
      <c r="D5" s="75"/>
      <c r="E5" s="6"/>
      <c r="F5" s="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6"/>
      <c r="U5" s="8"/>
      <c r="V5" s="8"/>
      <c r="W5" s="8"/>
      <c r="X5" s="8"/>
    </row>
    <row r="6" spans="1:25" s="1" customFormat="1" ht="12.75">
      <c r="A6" s="76" t="s">
        <v>2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</row>
    <row r="7" spans="1:25" s="1" customFormat="1" ht="12.75">
      <c r="A7" s="9"/>
      <c r="B7" s="9"/>
      <c r="C7" s="9"/>
      <c r="D7" s="9"/>
      <c r="E7" s="10"/>
      <c r="F7" s="9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/>
      <c r="U7" s="8"/>
      <c r="V7" s="8"/>
      <c r="W7" s="8"/>
      <c r="X7" s="8"/>
    </row>
    <row r="8" spans="1:25">
      <c r="A8" s="3"/>
      <c r="C8" s="13"/>
      <c r="D8" s="13"/>
      <c r="E8" s="13"/>
      <c r="F8" s="13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X8" s="16"/>
    </row>
    <row r="9" spans="1:25" ht="12" customHeight="1">
      <c r="A9" s="69" t="s">
        <v>3</v>
      </c>
      <c r="B9" s="68" t="s">
        <v>4</v>
      </c>
      <c r="C9" s="68" t="s">
        <v>5</v>
      </c>
      <c r="D9" s="68" t="s">
        <v>6</v>
      </c>
      <c r="E9" s="68" t="s">
        <v>7</v>
      </c>
      <c r="F9" s="68" t="s">
        <v>8</v>
      </c>
      <c r="G9" s="65" t="s">
        <v>9</v>
      </c>
      <c r="H9" s="64" t="s">
        <v>10</v>
      </c>
      <c r="I9" s="65" t="s">
        <v>11</v>
      </c>
      <c r="J9" s="65" t="s">
        <v>11</v>
      </c>
      <c r="K9" s="65" t="s">
        <v>12</v>
      </c>
      <c r="L9" s="64" t="s">
        <v>10</v>
      </c>
      <c r="M9" s="65" t="s">
        <v>9</v>
      </c>
      <c r="N9" s="64" t="s">
        <v>10</v>
      </c>
      <c r="O9" s="65" t="s">
        <v>11</v>
      </c>
      <c r="P9" s="65" t="s">
        <v>11</v>
      </c>
      <c r="Q9" s="65" t="s">
        <v>13</v>
      </c>
      <c r="R9" s="64" t="s">
        <v>10</v>
      </c>
      <c r="S9" s="65" t="s">
        <v>9</v>
      </c>
      <c r="T9" s="66" t="s">
        <v>10</v>
      </c>
      <c r="U9" s="67" t="s">
        <v>11</v>
      </c>
      <c r="V9" s="67" t="s">
        <v>11</v>
      </c>
      <c r="W9" s="67" t="s">
        <v>14</v>
      </c>
      <c r="X9" s="66" t="s">
        <v>10</v>
      </c>
    </row>
    <row r="10" spans="1:25">
      <c r="A10" s="70"/>
      <c r="B10" s="68"/>
      <c r="C10" s="68" t="s">
        <v>15</v>
      </c>
      <c r="D10" s="68" t="s">
        <v>15</v>
      </c>
      <c r="E10" s="68" t="s">
        <v>15</v>
      </c>
      <c r="F10" s="68" t="s">
        <v>15</v>
      </c>
      <c r="G10" s="65" t="s">
        <v>15</v>
      </c>
      <c r="H10" s="64" t="s">
        <v>15</v>
      </c>
      <c r="I10" s="65"/>
      <c r="J10" s="65"/>
      <c r="K10" s="65" t="s">
        <v>15</v>
      </c>
      <c r="L10" s="64" t="s">
        <v>15</v>
      </c>
      <c r="M10" s="65" t="s">
        <v>15</v>
      </c>
      <c r="N10" s="64" t="s">
        <v>15</v>
      </c>
      <c r="O10" s="65"/>
      <c r="P10" s="65"/>
      <c r="Q10" s="65" t="s">
        <v>15</v>
      </c>
      <c r="R10" s="64" t="s">
        <v>15</v>
      </c>
      <c r="S10" s="65" t="s">
        <v>15</v>
      </c>
      <c r="T10" s="66" t="s">
        <v>15</v>
      </c>
      <c r="U10" s="67"/>
      <c r="V10" s="67"/>
      <c r="W10" s="67" t="s">
        <v>15</v>
      </c>
      <c r="X10" s="66" t="s">
        <v>15</v>
      </c>
    </row>
    <row r="11" spans="1:25" s="22" customFormat="1">
      <c r="A11" s="18" t="s">
        <v>16</v>
      </c>
      <c r="B11" s="19">
        <v>701</v>
      </c>
      <c r="C11" s="19"/>
      <c r="D11" s="19"/>
      <c r="E11" s="19"/>
      <c r="F11" s="19"/>
      <c r="G11" s="20">
        <f t="shared" ref="G11:X11" si="0">G12+G102+G147+G190+G178</f>
        <v>118217122.86999999</v>
      </c>
      <c r="H11" s="20">
        <f t="shared" si="0"/>
        <v>24434249.039999999</v>
      </c>
      <c r="I11" s="20">
        <f t="shared" si="0"/>
        <v>0</v>
      </c>
      <c r="J11" s="20">
        <f t="shared" si="0"/>
        <v>0</v>
      </c>
      <c r="K11" s="20">
        <f t="shared" si="0"/>
        <v>118217122.86999999</v>
      </c>
      <c r="L11" s="20">
        <f t="shared" si="0"/>
        <v>24434249.039999999</v>
      </c>
      <c r="M11" s="20">
        <f t="shared" si="0"/>
        <v>107684867.64</v>
      </c>
      <c r="N11" s="20">
        <f t="shared" si="0"/>
        <v>24833005.84</v>
      </c>
      <c r="O11" s="20">
        <f t="shared" si="0"/>
        <v>0</v>
      </c>
      <c r="P11" s="20">
        <f t="shared" si="0"/>
        <v>0</v>
      </c>
      <c r="Q11" s="20">
        <f t="shared" si="0"/>
        <v>107684867.64</v>
      </c>
      <c r="R11" s="20">
        <f t="shared" si="0"/>
        <v>24833005.84</v>
      </c>
      <c r="S11" s="20">
        <f t="shared" si="0"/>
        <v>108344212.81</v>
      </c>
      <c r="T11" s="20">
        <f t="shared" si="0"/>
        <v>25028456.43</v>
      </c>
      <c r="U11" s="21">
        <f t="shared" si="0"/>
        <v>0</v>
      </c>
      <c r="V11" s="21">
        <f t="shared" si="0"/>
        <v>0</v>
      </c>
      <c r="W11" s="21">
        <f t="shared" si="0"/>
        <v>108344212.81</v>
      </c>
      <c r="X11" s="21">
        <f t="shared" si="0"/>
        <v>25028456.43</v>
      </c>
      <c r="Y11" s="59"/>
    </row>
    <row r="12" spans="1:25">
      <c r="A12" s="23" t="s">
        <v>17</v>
      </c>
      <c r="B12" s="24">
        <v>701</v>
      </c>
      <c r="C12" s="25" t="s">
        <v>18</v>
      </c>
      <c r="D12" s="25" t="s">
        <v>15</v>
      </c>
      <c r="E12" s="25" t="s">
        <v>15</v>
      </c>
      <c r="F12" s="24" t="s">
        <v>15</v>
      </c>
      <c r="G12" s="26">
        <f t="shared" ref="G12:X12" si="1">G31+G72+G13+G62+G67</f>
        <v>85853260.25999999</v>
      </c>
      <c r="H12" s="26">
        <f t="shared" si="1"/>
        <v>2089520.79</v>
      </c>
      <c r="I12" s="26">
        <f t="shared" si="1"/>
        <v>0</v>
      </c>
      <c r="J12" s="26">
        <f t="shared" si="1"/>
        <v>0</v>
      </c>
      <c r="K12" s="26">
        <f t="shared" si="1"/>
        <v>85853260.25999999</v>
      </c>
      <c r="L12" s="26">
        <f t="shared" si="1"/>
        <v>2089520.79</v>
      </c>
      <c r="M12" s="26">
        <f t="shared" si="1"/>
        <v>74976631.030000001</v>
      </c>
      <c r="N12" s="26">
        <f t="shared" si="1"/>
        <v>2143903.59</v>
      </c>
      <c r="O12" s="26">
        <f t="shared" si="1"/>
        <v>0</v>
      </c>
      <c r="P12" s="26">
        <f t="shared" si="1"/>
        <v>0</v>
      </c>
      <c r="Q12" s="26">
        <f t="shared" si="1"/>
        <v>74976631.030000001</v>
      </c>
      <c r="R12" s="26">
        <f t="shared" si="1"/>
        <v>2143903.59</v>
      </c>
      <c r="S12" s="26">
        <f t="shared" si="1"/>
        <v>75385876.200000003</v>
      </c>
      <c r="T12" s="26">
        <f t="shared" si="1"/>
        <v>2089254.18</v>
      </c>
      <c r="U12" s="27">
        <f t="shared" si="1"/>
        <v>0</v>
      </c>
      <c r="V12" s="27">
        <f t="shared" si="1"/>
        <v>0</v>
      </c>
      <c r="W12" s="27">
        <f t="shared" si="1"/>
        <v>75385876.200000003</v>
      </c>
      <c r="X12" s="27">
        <f t="shared" si="1"/>
        <v>2089254.18</v>
      </c>
      <c r="Y12" s="59"/>
    </row>
    <row r="13" spans="1:25" ht="24">
      <c r="A13" s="23" t="s">
        <v>19</v>
      </c>
      <c r="B13" s="24">
        <v>701</v>
      </c>
      <c r="C13" s="25" t="s">
        <v>18</v>
      </c>
      <c r="D13" s="25" t="s">
        <v>20</v>
      </c>
      <c r="E13" s="25"/>
      <c r="F13" s="24"/>
      <c r="G13" s="26">
        <f>G23+G14</f>
        <v>4908412.71</v>
      </c>
      <c r="H13" s="26">
        <f t="shared" ref="H13:X13" si="2">H23+H14</f>
        <v>0</v>
      </c>
      <c r="I13" s="26">
        <f t="shared" si="2"/>
        <v>0</v>
      </c>
      <c r="J13" s="26">
        <f t="shared" si="2"/>
        <v>0</v>
      </c>
      <c r="K13" s="26">
        <f t="shared" si="2"/>
        <v>4908412.71</v>
      </c>
      <c r="L13" s="26">
        <f t="shared" si="2"/>
        <v>0</v>
      </c>
      <c r="M13" s="26">
        <f t="shared" si="2"/>
        <v>4758412.71</v>
      </c>
      <c r="N13" s="26">
        <f t="shared" si="2"/>
        <v>0</v>
      </c>
      <c r="O13" s="26">
        <f t="shared" si="2"/>
        <v>0</v>
      </c>
      <c r="P13" s="26">
        <f t="shared" si="2"/>
        <v>0</v>
      </c>
      <c r="Q13" s="26">
        <f t="shared" si="2"/>
        <v>4758412.71</v>
      </c>
      <c r="R13" s="26">
        <f t="shared" si="2"/>
        <v>0</v>
      </c>
      <c r="S13" s="26">
        <f t="shared" si="2"/>
        <v>4908412.71</v>
      </c>
      <c r="T13" s="26">
        <f t="shared" si="2"/>
        <v>0</v>
      </c>
      <c r="U13" s="27">
        <f t="shared" si="2"/>
        <v>0</v>
      </c>
      <c r="V13" s="27">
        <f t="shared" si="2"/>
        <v>0</v>
      </c>
      <c r="W13" s="27">
        <f t="shared" si="2"/>
        <v>4908412.71</v>
      </c>
      <c r="X13" s="27">
        <f t="shared" si="2"/>
        <v>0</v>
      </c>
      <c r="Y13" s="59"/>
    </row>
    <row r="14" spans="1:25" ht="24">
      <c r="A14" s="28" t="s">
        <v>21</v>
      </c>
      <c r="B14" s="24">
        <v>701</v>
      </c>
      <c r="C14" s="25" t="s">
        <v>18</v>
      </c>
      <c r="D14" s="25" t="s">
        <v>20</v>
      </c>
      <c r="E14" s="25" t="s">
        <v>22</v>
      </c>
      <c r="F14" s="24"/>
      <c r="G14" s="26">
        <f>G15</f>
        <v>550000</v>
      </c>
      <c r="H14" s="26">
        <f t="shared" ref="H14:X14" si="3">H15</f>
        <v>0</v>
      </c>
      <c r="I14" s="26">
        <f t="shared" si="3"/>
        <v>0</v>
      </c>
      <c r="J14" s="26">
        <f t="shared" si="3"/>
        <v>0</v>
      </c>
      <c r="K14" s="26">
        <f t="shared" si="3"/>
        <v>550000</v>
      </c>
      <c r="L14" s="26">
        <f t="shared" si="3"/>
        <v>0</v>
      </c>
      <c r="M14" s="26">
        <f t="shared" si="3"/>
        <v>400000</v>
      </c>
      <c r="N14" s="26">
        <f t="shared" si="3"/>
        <v>0</v>
      </c>
      <c r="O14" s="26">
        <f t="shared" si="3"/>
        <v>0</v>
      </c>
      <c r="P14" s="26">
        <f t="shared" si="3"/>
        <v>0</v>
      </c>
      <c r="Q14" s="26">
        <f t="shared" si="3"/>
        <v>400000</v>
      </c>
      <c r="R14" s="26">
        <f t="shared" si="3"/>
        <v>0</v>
      </c>
      <c r="S14" s="26">
        <f t="shared" si="3"/>
        <v>550000</v>
      </c>
      <c r="T14" s="26">
        <f t="shared" si="3"/>
        <v>0</v>
      </c>
      <c r="U14" s="27">
        <f t="shared" si="3"/>
        <v>0</v>
      </c>
      <c r="V14" s="27">
        <f t="shared" si="3"/>
        <v>0</v>
      </c>
      <c r="W14" s="27">
        <f t="shared" si="3"/>
        <v>550000</v>
      </c>
      <c r="X14" s="27">
        <f t="shared" si="3"/>
        <v>0</v>
      </c>
      <c r="Y14" s="59"/>
    </row>
    <row r="15" spans="1:25" ht="24">
      <c r="A15" s="28" t="s">
        <v>23</v>
      </c>
      <c r="B15" s="24">
        <v>701</v>
      </c>
      <c r="C15" s="25" t="s">
        <v>18</v>
      </c>
      <c r="D15" s="25" t="s">
        <v>20</v>
      </c>
      <c r="E15" s="25" t="s">
        <v>24</v>
      </c>
      <c r="F15" s="24"/>
      <c r="G15" s="26">
        <f>G16+G20</f>
        <v>550000</v>
      </c>
      <c r="H15" s="26">
        <f t="shared" ref="H15:X15" si="4">H16+H20</f>
        <v>0</v>
      </c>
      <c r="I15" s="26">
        <f t="shared" si="4"/>
        <v>0</v>
      </c>
      <c r="J15" s="26">
        <f t="shared" si="4"/>
        <v>0</v>
      </c>
      <c r="K15" s="26">
        <f t="shared" si="4"/>
        <v>550000</v>
      </c>
      <c r="L15" s="26">
        <f t="shared" si="4"/>
        <v>0</v>
      </c>
      <c r="M15" s="26">
        <f t="shared" si="4"/>
        <v>400000</v>
      </c>
      <c r="N15" s="26">
        <f t="shared" si="4"/>
        <v>0</v>
      </c>
      <c r="O15" s="26">
        <f t="shared" si="4"/>
        <v>0</v>
      </c>
      <c r="P15" s="26">
        <f t="shared" si="4"/>
        <v>0</v>
      </c>
      <c r="Q15" s="26">
        <f t="shared" si="4"/>
        <v>400000</v>
      </c>
      <c r="R15" s="26">
        <f t="shared" si="4"/>
        <v>0</v>
      </c>
      <c r="S15" s="26">
        <f t="shared" si="4"/>
        <v>550000</v>
      </c>
      <c r="T15" s="26">
        <f t="shared" si="4"/>
        <v>0</v>
      </c>
      <c r="U15" s="27">
        <f t="shared" si="4"/>
        <v>0</v>
      </c>
      <c r="V15" s="27">
        <f t="shared" si="4"/>
        <v>0</v>
      </c>
      <c r="W15" s="27">
        <f t="shared" si="4"/>
        <v>550000</v>
      </c>
      <c r="X15" s="27">
        <f t="shared" si="4"/>
        <v>0</v>
      </c>
      <c r="Y15" s="59"/>
    </row>
    <row r="16" spans="1:25" ht="24">
      <c r="A16" s="28" t="s">
        <v>25</v>
      </c>
      <c r="B16" s="24">
        <v>701</v>
      </c>
      <c r="C16" s="25" t="s">
        <v>18</v>
      </c>
      <c r="D16" s="25" t="s">
        <v>20</v>
      </c>
      <c r="E16" s="25" t="s">
        <v>26</v>
      </c>
      <c r="F16" s="24"/>
      <c r="G16" s="26">
        <f>G17</f>
        <v>400000</v>
      </c>
      <c r="H16" s="26">
        <f t="shared" ref="H16:X16" si="5">H17</f>
        <v>0</v>
      </c>
      <c r="I16" s="26">
        <f t="shared" si="5"/>
        <v>0</v>
      </c>
      <c r="J16" s="26">
        <f t="shared" si="5"/>
        <v>0</v>
      </c>
      <c r="K16" s="26">
        <f t="shared" si="5"/>
        <v>400000</v>
      </c>
      <c r="L16" s="26">
        <f t="shared" si="5"/>
        <v>0</v>
      </c>
      <c r="M16" s="26">
        <f t="shared" si="5"/>
        <v>400000</v>
      </c>
      <c r="N16" s="26">
        <f t="shared" si="5"/>
        <v>0</v>
      </c>
      <c r="O16" s="26">
        <f t="shared" si="5"/>
        <v>0</v>
      </c>
      <c r="P16" s="26">
        <f t="shared" si="5"/>
        <v>0</v>
      </c>
      <c r="Q16" s="26">
        <f t="shared" si="5"/>
        <v>400000</v>
      </c>
      <c r="R16" s="26">
        <f t="shared" si="5"/>
        <v>0</v>
      </c>
      <c r="S16" s="26">
        <f t="shared" si="5"/>
        <v>400000</v>
      </c>
      <c r="T16" s="26">
        <f t="shared" si="5"/>
        <v>0</v>
      </c>
      <c r="U16" s="27">
        <f t="shared" si="5"/>
        <v>0</v>
      </c>
      <c r="V16" s="27">
        <f t="shared" si="5"/>
        <v>0</v>
      </c>
      <c r="W16" s="27">
        <f t="shared" si="5"/>
        <v>400000</v>
      </c>
      <c r="X16" s="27">
        <f t="shared" si="5"/>
        <v>0</v>
      </c>
      <c r="Y16" s="59"/>
    </row>
    <row r="17" spans="1:25" ht="24">
      <c r="A17" s="29" t="s">
        <v>27</v>
      </c>
      <c r="B17" s="24">
        <v>701</v>
      </c>
      <c r="C17" s="25" t="s">
        <v>18</v>
      </c>
      <c r="D17" s="25" t="s">
        <v>20</v>
      </c>
      <c r="E17" s="25" t="s">
        <v>28</v>
      </c>
      <c r="F17" s="24"/>
      <c r="G17" s="26">
        <f>G18+G19</f>
        <v>400000</v>
      </c>
      <c r="H17" s="26">
        <f t="shared" ref="H17:X17" si="6">H18+H19</f>
        <v>0</v>
      </c>
      <c r="I17" s="26">
        <f t="shared" si="6"/>
        <v>0</v>
      </c>
      <c r="J17" s="26">
        <f t="shared" si="6"/>
        <v>0</v>
      </c>
      <c r="K17" s="26">
        <f t="shared" si="6"/>
        <v>400000</v>
      </c>
      <c r="L17" s="26">
        <f t="shared" si="6"/>
        <v>0</v>
      </c>
      <c r="M17" s="26">
        <f t="shared" si="6"/>
        <v>400000</v>
      </c>
      <c r="N17" s="26">
        <f t="shared" si="6"/>
        <v>0</v>
      </c>
      <c r="O17" s="26">
        <f t="shared" si="6"/>
        <v>0</v>
      </c>
      <c r="P17" s="26">
        <f t="shared" si="6"/>
        <v>0</v>
      </c>
      <c r="Q17" s="26">
        <f t="shared" si="6"/>
        <v>400000</v>
      </c>
      <c r="R17" s="26">
        <f t="shared" si="6"/>
        <v>0</v>
      </c>
      <c r="S17" s="26">
        <f t="shared" si="6"/>
        <v>400000</v>
      </c>
      <c r="T17" s="26">
        <f t="shared" si="6"/>
        <v>0</v>
      </c>
      <c r="U17" s="27">
        <f t="shared" si="6"/>
        <v>0</v>
      </c>
      <c r="V17" s="27">
        <f t="shared" si="6"/>
        <v>0</v>
      </c>
      <c r="W17" s="27">
        <f t="shared" si="6"/>
        <v>400000</v>
      </c>
      <c r="X17" s="27">
        <f t="shared" si="6"/>
        <v>0</v>
      </c>
      <c r="Y17" s="59"/>
    </row>
    <row r="18" spans="1:25" ht="48">
      <c r="A18" s="28" t="s">
        <v>29</v>
      </c>
      <c r="B18" s="24">
        <v>701</v>
      </c>
      <c r="C18" s="25" t="s">
        <v>18</v>
      </c>
      <c r="D18" s="25" t="s">
        <v>20</v>
      </c>
      <c r="E18" s="25" t="s">
        <v>28</v>
      </c>
      <c r="F18" s="24">
        <v>100</v>
      </c>
      <c r="G18" s="26">
        <v>270000</v>
      </c>
      <c r="H18" s="26"/>
      <c r="I18" s="26"/>
      <c r="J18" s="26"/>
      <c r="K18" s="26">
        <f>G18+I18</f>
        <v>270000</v>
      </c>
      <c r="L18" s="26">
        <f>H18+J18</f>
        <v>0</v>
      </c>
      <c r="M18" s="26">
        <v>270000</v>
      </c>
      <c r="N18" s="26"/>
      <c r="O18" s="26"/>
      <c r="P18" s="26"/>
      <c r="Q18" s="26">
        <f>M18+O18</f>
        <v>270000</v>
      </c>
      <c r="R18" s="26">
        <f>N18+P18</f>
        <v>0</v>
      </c>
      <c r="S18" s="26">
        <v>270000</v>
      </c>
      <c r="T18" s="26"/>
      <c r="U18" s="27"/>
      <c r="V18" s="27"/>
      <c r="W18" s="27">
        <f>S18+U18</f>
        <v>270000</v>
      </c>
      <c r="X18" s="27">
        <f>T18+V18</f>
        <v>0</v>
      </c>
      <c r="Y18" s="59"/>
    </row>
    <row r="19" spans="1:25" ht="24">
      <c r="A19" s="28" t="s">
        <v>30</v>
      </c>
      <c r="B19" s="24">
        <v>701</v>
      </c>
      <c r="C19" s="25" t="s">
        <v>18</v>
      </c>
      <c r="D19" s="25" t="s">
        <v>20</v>
      </c>
      <c r="E19" s="25" t="s">
        <v>28</v>
      </c>
      <c r="F19" s="24">
        <v>200</v>
      </c>
      <c r="G19" s="26">
        <v>130000</v>
      </c>
      <c r="H19" s="26"/>
      <c r="I19" s="26"/>
      <c r="J19" s="26"/>
      <c r="K19" s="26">
        <f>G19+I19</f>
        <v>130000</v>
      </c>
      <c r="L19" s="26">
        <f>H19+J19</f>
        <v>0</v>
      </c>
      <c r="M19" s="26">
        <v>130000</v>
      </c>
      <c r="N19" s="26"/>
      <c r="O19" s="26"/>
      <c r="P19" s="26"/>
      <c r="Q19" s="26">
        <f>M19+O19</f>
        <v>130000</v>
      </c>
      <c r="R19" s="26">
        <f>N19+P19</f>
        <v>0</v>
      </c>
      <c r="S19" s="26">
        <v>130000</v>
      </c>
      <c r="T19" s="26"/>
      <c r="U19" s="27"/>
      <c r="V19" s="27"/>
      <c r="W19" s="27">
        <f>S19+U19</f>
        <v>130000</v>
      </c>
      <c r="X19" s="27">
        <f>T19+V19</f>
        <v>0</v>
      </c>
      <c r="Y19" s="59"/>
    </row>
    <row r="20" spans="1:25" ht="48">
      <c r="A20" s="28" t="s">
        <v>31</v>
      </c>
      <c r="B20" s="24">
        <v>701</v>
      </c>
      <c r="C20" s="25" t="s">
        <v>18</v>
      </c>
      <c r="D20" s="25" t="s">
        <v>20</v>
      </c>
      <c r="E20" s="25" t="s">
        <v>32</v>
      </c>
      <c r="F20" s="24"/>
      <c r="G20" s="26">
        <f>G21</f>
        <v>150000</v>
      </c>
      <c r="H20" s="26">
        <f t="shared" ref="H20:X21" si="7">H21</f>
        <v>0</v>
      </c>
      <c r="I20" s="26">
        <f t="shared" si="7"/>
        <v>0</v>
      </c>
      <c r="J20" s="26">
        <f t="shared" si="7"/>
        <v>0</v>
      </c>
      <c r="K20" s="26">
        <f t="shared" si="7"/>
        <v>150000</v>
      </c>
      <c r="L20" s="26">
        <f t="shared" si="7"/>
        <v>0</v>
      </c>
      <c r="M20" s="26">
        <f t="shared" si="7"/>
        <v>0</v>
      </c>
      <c r="N20" s="26">
        <f t="shared" si="7"/>
        <v>0</v>
      </c>
      <c r="O20" s="26">
        <f t="shared" si="7"/>
        <v>0</v>
      </c>
      <c r="P20" s="26">
        <f t="shared" si="7"/>
        <v>0</v>
      </c>
      <c r="Q20" s="26">
        <f t="shared" si="7"/>
        <v>0</v>
      </c>
      <c r="R20" s="26">
        <f t="shared" si="7"/>
        <v>0</v>
      </c>
      <c r="S20" s="26">
        <f t="shared" si="7"/>
        <v>150000</v>
      </c>
      <c r="T20" s="26">
        <f t="shared" si="7"/>
        <v>0</v>
      </c>
      <c r="U20" s="27">
        <f t="shared" si="7"/>
        <v>0</v>
      </c>
      <c r="V20" s="27">
        <f t="shared" si="7"/>
        <v>0</v>
      </c>
      <c r="W20" s="27">
        <f t="shared" si="7"/>
        <v>150000</v>
      </c>
      <c r="X20" s="27">
        <f t="shared" si="7"/>
        <v>0</v>
      </c>
      <c r="Y20" s="59"/>
    </row>
    <row r="21" spans="1:25" ht="48.75" customHeight="1">
      <c r="A21" s="28" t="s">
        <v>33</v>
      </c>
      <c r="B21" s="24">
        <v>701</v>
      </c>
      <c r="C21" s="25" t="s">
        <v>18</v>
      </c>
      <c r="D21" s="25" t="s">
        <v>20</v>
      </c>
      <c r="E21" s="25" t="s">
        <v>34</v>
      </c>
      <c r="F21" s="24"/>
      <c r="G21" s="26">
        <f>G22</f>
        <v>150000</v>
      </c>
      <c r="H21" s="26">
        <f t="shared" si="7"/>
        <v>0</v>
      </c>
      <c r="I21" s="26">
        <f t="shared" si="7"/>
        <v>0</v>
      </c>
      <c r="J21" s="26">
        <f t="shared" si="7"/>
        <v>0</v>
      </c>
      <c r="K21" s="26">
        <f t="shared" si="7"/>
        <v>150000</v>
      </c>
      <c r="L21" s="26">
        <f t="shared" si="7"/>
        <v>0</v>
      </c>
      <c r="M21" s="26">
        <f t="shared" si="7"/>
        <v>0</v>
      </c>
      <c r="N21" s="26">
        <f t="shared" si="7"/>
        <v>0</v>
      </c>
      <c r="O21" s="26">
        <f t="shared" si="7"/>
        <v>0</v>
      </c>
      <c r="P21" s="26">
        <f t="shared" si="7"/>
        <v>0</v>
      </c>
      <c r="Q21" s="26">
        <f t="shared" si="7"/>
        <v>0</v>
      </c>
      <c r="R21" s="26">
        <f t="shared" si="7"/>
        <v>0</v>
      </c>
      <c r="S21" s="26">
        <f t="shared" si="7"/>
        <v>150000</v>
      </c>
      <c r="T21" s="26">
        <f t="shared" si="7"/>
        <v>0</v>
      </c>
      <c r="U21" s="27"/>
      <c r="V21" s="27"/>
      <c r="W21" s="27">
        <f t="shared" si="7"/>
        <v>150000</v>
      </c>
      <c r="X21" s="27">
        <f t="shared" si="7"/>
        <v>0</v>
      </c>
      <c r="Y21" s="59"/>
    </row>
    <row r="22" spans="1:25" ht="48">
      <c r="A22" s="28" t="s">
        <v>29</v>
      </c>
      <c r="B22" s="24">
        <v>701</v>
      </c>
      <c r="C22" s="25" t="s">
        <v>18</v>
      </c>
      <c r="D22" s="25" t="s">
        <v>20</v>
      </c>
      <c r="E22" s="25" t="s">
        <v>34</v>
      </c>
      <c r="F22" s="24">
        <v>100</v>
      </c>
      <c r="G22" s="26">
        <v>150000</v>
      </c>
      <c r="H22" s="26"/>
      <c r="I22" s="26"/>
      <c r="J22" s="26"/>
      <c r="K22" s="26">
        <f>G22+I22</f>
        <v>150000</v>
      </c>
      <c r="L22" s="26">
        <f>H22+J22</f>
        <v>0</v>
      </c>
      <c r="M22" s="26">
        <v>0</v>
      </c>
      <c r="N22" s="26"/>
      <c r="O22" s="26"/>
      <c r="P22" s="26"/>
      <c r="Q22" s="26">
        <f>M22+O22</f>
        <v>0</v>
      </c>
      <c r="R22" s="26">
        <f>N22+P22</f>
        <v>0</v>
      </c>
      <c r="S22" s="26">
        <v>150000</v>
      </c>
      <c r="T22" s="26"/>
      <c r="U22" s="27"/>
      <c r="V22" s="27"/>
      <c r="W22" s="27">
        <f>S22+U22</f>
        <v>150000</v>
      </c>
      <c r="X22" s="27">
        <f>T22+V22</f>
        <v>0</v>
      </c>
      <c r="Y22" s="59"/>
    </row>
    <row r="23" spans="1:25">
      <c r="A23" s="30" t="s">
        <v>35</v>
      </c>
      <c r="B23" s="24">
        <v>701</v>
      </c>
      <c r="C23" s="25" t="s">
        <v>18</v>
      </c>
      <c r="D23" s="25" t="s">
        <v>20</v>
      </c>
      <c r="E23" s="25" t="s">
        <v>36</v>
      </c>
      <c r="F23" s="24"/>
      <c r="G23" s="26">
        <f>G24</f>
        <v>4358412.71</v>
      </c>
      <c r="H23" s="26">
        <f t="shared" ref="H23:L23" si="8">H24</f>
        <v>0</v>
      </c>
      <c r="I23" s="26">
        <f t="shared" si="8"/>
        <v>0</v>
      </c>
      <c r="J23" s="26">
        <f t="shared" si="8"/>
        <v>0</v>
      </c>
      <c r="K23" s="26">
        <f t="shared" si="8"/>
        <v>4358412.71</v>
      </c>
      <c r="L23" s="26">
        <f t="shared" si="8"/>
        <v>0</v>
      </c>
      <c r="M23" s="26">
        <f>M24</f>
        <v>4358412.71</v>
      </c>
      <c r="N23" s="26">
        <f t="shared" ref="N23:R23" si="9">N24</f>
        <v>0</v>
      </c>
      <c r="O23" s="26">
        <f t="shared" si="9"/>
        <v>0</v>
      </c>
      <c r="P23" s="26">
        <f t="shared" si="9"/>
        <v>0</v>
      </c>
      <c r="Q23" s="26">
        <f t="shared" si="9"/>
        <v>4358412.71</v>
      </c>
      <c r="R23" s="26">
        <f t="shared" si="9"/>
        <v>0</v>
      </c>
      <c r="S23" s="26">
        <f>S24</f>
        <v>4358412.71</v>
      </c>
      <c r="T23" s="26">
        <f t="shared" ref="T23:X23" si="10">T24</f>
        <v>0</v>
      </c>
      <c r="U23" s="27">
        <f t="shared" si="10"/>
        <v>0</v>
      </c>
      <c r="V23" s="27">
        <f t="shared" si="10"/>
        <v>0</v>
      </c>
      <c r="W23" s="27">
        <f t="shared" si="10"/>
        <v>4358412.71</v>
      </c>
      <c r="X23" s="27">
        <f t="shared" si="10"/>
        <v>0</v>
      </c>
      <c r="Y23" s="59"/>
    </row>
    <row r="24" spans="1:25" ht="24">
      <c r="A24" s="30" t="s">
        <v>37</v>
      </c>
      <c r="B24" s="24">
        <v>701</v>
      </c>
      <c r="C24" s="25" t="s">
        <v>18</v>
      </c>
      <c r="D24" s="25" t="s">
        <v>20</v>
      </c>
      <c r="E24" s="25" t="s">
        <v>38</v>
      </c>
      <c r="F24" s="24"/>
      <c r="G24" s="26">
        <f>G25+G27+G29</f>
        <v>4358412.71</v>
      </c>
      <c r="H24" s="26">
        <f t="shared" ref="H24:X24" si="11">H25+H27+H29</f>
        <v>0</v>
      </c>
      <c r="I24" s="26">
        <f t="shared" si="11"/>
        <v>0</v>
      </c>
      <c r="J24" s="26">
        <f t="shared" si="11"/>
        <v>0</v>
      </c>
      <c r="K24" s="26">
        <f t="shared" si="11"/>
        <v>4358412.71</v>
      </c>
      <c r="L24" s="26">
        <f t="shared" si="11"/>
        <v>0</v>
      </c>
      <c r="M24" s="26">
        <f t="shared" si="11"/>
        <v>4358412.71</v>
      </c>
      <c r="N24" s="26">
        <f t="shared" si="11"/>
        <v>0</v>
      </c>
      <c r="O24" s="26">
        <f t="shared" si="11"/>
        <v>0</v>
      </c>
      <c r="P24" s="26">
        <f t="shared" si="11"/>
        <v>0</v>
      </c>
      <c r="Q24" s="26">
        <f t="shared" si="11"/>
        <v>4358412.71</v>
      </c>
      <c r="R24" s="26">
        <f t="shared" si="11"/>
        <v>0</v>
      </c>
      <c r="S24" s="26">
        <f t="shared" si="11"/>
        <v>4358412.71</v>
      </c>
      <c r="T24" s="26">
        <f t="shared" si="11"/>
        <v>0</v>
      </c>
      <c r="U24" s="26">
        <f t="shared" si="11"/>
        <v>0</v>
      </c>
      <c r="V24" s="26">
        <f t="shared" si="11"/>
        <v>0</v>
      </c>
      <c r="W24" s="26">
        <f t="shared" si="11"/>
        <v>4358412.71</v>
      </c>
      <c r="X24" s="26">
        <f t="shared" si="11"/>
        <v>0</v>
      </c>
      <c r="Y24" s="59"/>
    </row>
    <row r="25" spans="1:25" ht="24">
      <c r="A25" s="28" t="s">
        <v>39</v>
      </c>
      <c r="B25" s="24">
        <v>701</v>
      </c>
      <c r="C25" s="25" t="s">
        <v>18</v>
      </c>
      <c r="D25" s="25" t="s">
        <v>20</v>
      </c>
      <c r="E25" s="25" t="s">
        <v>40</v>
      </c>
      <c r="F25" s="24"/>
      <c r="G25" s="26">
        <f t="shared" ref="G25:X25" si="12">G26</f>
        <v>4358412.71</v>
      </c>
      <c r="H25" s="26">
        <f t="shared" si="12"/>
        <v>0</v>
      </c>
      <c r="I25" s="26">
        <f t="shared" si="12"/>
        <v>0</v>
      </c>
      <c r="J25" s="26">
        <f t="shared" si="12"/>
        <v>0</v>
      </c>
      <c r="K25" s="26">
        <f t="shared" si="12"/>
        <v>4358412.71</v>
      </c>
      <c r="L25" s="26">
        <f t="shared" si="12"/>
        <v>0</v>
      </c>
      <c r="M25" s="26">
        <f t="shared" si="12"/>
        <v>4358412.71</v>
      </c>
      <c r="N25" s="26">
        <f t="shared" si="12"/>
        <v>0</v>
      </c>
      <c r="O25" s="26">
        <f t="shared" si="12"/>
        <v>0</v>
      </c>
      <c r="P25" s="26">
        <f t="shared" si="12"/>
        <v>0</v>
      </c>
      <c r="Q25" s="26">
        <f t="shared" si="12"/>
        <v>4358412.71</v>
      </c>
      <c r="R25" s="26">
        <f t="shared" si="12"/>
        <v>0</v>
      </c>
      <c r="S25" s="26">
        <f t="shared" si="12"/>
        <v>4358412.71</v>
      </c>
      <c r="T25" s="26">
        <f t="shared" si="12"/>
        <v>0</v>
      </c>
      <c r="U25" s="27">
        <f t="shared" si="12"/>
        <v>0</v>
      </c>
      <c r="V25" s="27">
        <f t="shared" si="12"/>
        <v>0</v>
      </c>
      <c r="W25" s="27">
        <f t="shared" si="12"/>
        <v>4358412.71</v>
      </c>
      <c r="X25" s="27">
        <f t="shared" si="12"/>
        <v>0</v>
      </c>
      <c r="Y25" s="59"/>
    </row>
    <row r="26" spans="1:25" ht="48">
      <c r="A26" s="28" t="s">
        <v>29</v>
      </c>
      <c r="B26" s="24">
        <v>701</v>
      </c>
      <c r="C26" s="25" t="s">
        <v>18</v>
      </c>
      <c r="D26" s="25" t="s">
        <v>20</v>
      </c>
      <c r="E26" s="25" t="s">
        <v>40</v>
      </c>
      <c r="F26" s="9">
        <v>100</v>
      </c>
      <c r="G26" s="26">
        <v>4358412.71</v>
      </c>
      <c r="H26" s="26"/>
      <c r="I26" s="26"/>
      <c r="J26" s="26"/>
      <c r="K26" s="26">
        <f>G26+I26</f>
        <v>4358412.71</v>
      </c>
      <c r="L26" s="26">
        <f>H26+J26</f>
        <v>0</v>
      </c>
      <c r="M26" s="26">
        <v>4358412.71</v>
      </c>
      <c r="N26" s="26"/>
      <c r="O26" s="26"/>
      <c r="P26" s="26"/>
      <c r="Q26" s="26">
        <f>M26+O26</f>
        <v>4358412.71</v>
      </c>
      <c r="R26" s="26">
        <f>N26+P26</f>
        <v>0</v>
      </c>
      <c r="S26" s="26">
        <v>4358412.71</v>
      </c>
      <c r="T26" s="26"/>
      <c r="U26" s="26"/>
      <c r="V26" s="27"/>
      <c r="W26" s="27">
        <f>S26+U26</f>
        <v>4358412.71</v>
      </c>
      <c r="X26" s="27">
        <f>T26+V26</f>
        <v>0</v>
      </c>
      <c r="Y26" s="59"/>
    </row>
    <row r="27" spans="1:25" ht="84" hidden="1" customHeight="1">
      <c r="A27" s="28" t="s">
        <v>41</v>
      </c>
      <c r="B27" s="24">
        <v>701</v>
      </c>
      <c r="C27" s="25" t="s">
        <v>18</v>
      </c>
      <c r="D27" s="25" t="s">
        <v>20</v>
      </c>
      <c r="E27" s="25" t="s">
        <v>42</v>
      </c>
      <c r="F27" s="24"/>
      <c r="G27" s="26">
        <f>G28</f>
        <v>0</v>
      </c>
      <c r="H27" s="26">
        <f t="shared" ref="H27:X27" si="13">H28</f>
        <v>0</v>
      </c>
      <c r="I27" s="26">
        <f t="shared" si="13"/>
        <v>0</v>
      </c>
      <c r="J27" s="26">
        <f t="shared" si="13"/>
        <v>0</v>
      </c>
      <c r="K27" s="26">
        <f t="shared" si="13"/>
        <v>0</v>
      </c>
      <c r="L27" s="26">
        <f t="shared" si="13"/>
        <v>0</v>
      </c>
      <c r="M27" s="26">
        <f t="shared" si="13"/>
        <v>0</v>
      </c>
      <c r="N27" s="26">
        <f t="shared" si="13"/>
        <v>0</v>
      </c>
      <c r="O27" s="26">
        <f t="shared" si="13"/>
        <v>0</v>
      </c>
      <c r="P27" s="26">
        <f t="shared" si="13"/>
        <v>0</v>
      </c>
      <c r="Q27" s="26">
        <f t="shared" si="13"/>
        <v>0</v>
      </c>
      <c r="R27" s="26">
        <f t="shared" si="13"/>
        <v>0</v>
      </c>
      <c r="S27" s="26">
        <f t="shared" si="13"/>
        <v>0</v>
      </c>
      <c r="T27" s="26">
        <f t="shared" si="13"/>
        <v>0</v>
      </c>
      <c r="U27" s="26">
        <f t="shared" si="13"/>
        <v>0</v>
      </c>
      <c r="V27" s="26">
        <f t="shared" si="13"/>
        <v>0</v>
      </c>
      <c r="W27" s="26">
        <f t="shared" si="13"/>
        <v>0</v>
      </c>
      <c r="X27" s="26">
        <f t="shared" si="13"/>
        <v>0</v>
      </c>
      <c r="Y27" s="59"/>
    </row>
    <row r="28" spans="1:25" ht="48" hidden="1">
      <c r="A28" s="28" t="s">
        <v>29</v>
      </c>
      <c r="B28" s="24">
        <v>701</v>
      </c>
      <c r="C28" s="25" t="s">
        <v>18</v>
      </c>
      <c r="D28" s="25" t="s">
        <v>20</v>
      </c>
      <c r="E28" s="25" t="s">
        <v>42</v>
      </c>
      <c r="F28" s="24">
        <v>100</v>
      </c>
      <c r="G28" s="26"/>
      <c r="H28" s="26">
        <f>G28</f>
        <v>0</v>
      </c>
      <c r="I28" s="26"/>
      <c r="J28" s="26"/>
      <c r="K28" s="26">
        <f>G28+I28</f>
        <v>0</v>
      </c>
      <c r="L28" s="26">
        <f>H28+J28</f>
        <v>0</v>
      </c>
      <c r="M28" s="26"/>
      <c r="N28" s="26"/>
      <c r="O28" s="26"/>
      <c r="P28" s="26"/>
      <c r="Q28" s="26">
        <f>M28+O28</f>
        <v>0</v>
      </c>
      <c r="R28" s="26">
        <f>N28+P28</f>
        <v>0</v>
      </c>
      <c r="S28" s="26"/>
      <c r="T28" s="26"/>
      <c r="U28" s="26"/>
      <c r="V28" s="27"/>
      <c r="W28" s="26">
        <f>S28+U28</f>
        <v>0</v>
      </c>
      <c r="X28" s="26">
        <f>T28+V28</f>
        <v>0</v>
      </c>
      <c r="Y28" s="59"/>
    </row>
    <row r="29" spans="1:25" ht="72" hidden="1">
      <c r="A29" s="28" t="s">
        <v>43</v>
      </c>
      <c r="B29" s="24">
        <v>701</v>
      </c>
      <c r="C29" s="25" t="s">
        <v>18</v>
      </c>
      <c r="D29" s="25" t="s">
        <v>20</v>
      </c>
      <c r="E29" s="25" t="s">
        <v>44</v>
      </c>
      <c r="F29" s="24"/>
      <c r="G29" s="26">
        <f>G30</f>
        <v>0</v>
      </c>
      <c r="H29" s="26">
        <f t="shared" ref="H29:X29" si="14">H30</f>
        <v>0</v>
      </c>
      <c r="I29" s="26">
        <f t="shared" si="14"/>
        <v>0</v>
      </c>
      <c r="J29" s="26">
        <f>J30</f>
        <v>0</v>
      </c>
      <c r="K29" s="26">
        <f t="shared" si="14"/>
        <v>0</v>
      </c>
      <c r="L29" s="26">
        <f t="shared" si="14"/>
        <v>0</v>
      </c>
      <c r="M29" s="26">
        <f t="shared" si="14"/>
        <v>0</v>
      </c>
      <c r="N29" s="26">
        <f t="shared" si="14"/>
        <v>0</v>
      </c>
      <c r="O29" s="26">
        <f t="shared" si="14"/>
        <v>0</v>
      </c>
      <c r="P29" s="26">
        <f t="shared" si="14"/>
        <v>0</v>
      </c>
      <c r="Q29" s="26">
        <f t="shared" si="14"/>
        <v>0</v>
      </c>
      <c r="R29" s="26">
        <f t="shared" si="14"/>
        <v>0</v>
      </c>
      <c r="S29" s="26">
        <f t="shared" si="14"/>
        <v>0</v>
      </c>
      <c r="T29" s="26">
        <f t="shared" si="14"/>
        <v>0</v>
      </c>
      <c r="U29" s="26">
        <f t="shared" si="14"/>
        <v>0</v>
      </c>
      <c r="V29" s="26">
        <f t="shared" si="14"/>
        <v>0</v>
      </c>
      <c r="W29" s="26">
        <f t="shared" si="14"/>
        <v>0</v>
      </c>
      <c r="X29" s="26">
        <f t="shared" si="14"/>
        <v>0</v>
      </c>
      <c r="Y29" s="59"/>
    </row>
    <row r="30" spans="1:25" ht="48" hidden="1">
      <c r="A30" s="28" t="s">
        <v>29</v>
      </c>
      <c r="B30" s="24">
        <v>701</v>
      </c>
      <c r="C30" s="25" t="s">
        <v>18</v>
      </c>
      <c r="D30" s="25" t="s">
        <v>20</v>
      </c>
      <c r="E30" s="25" t="s">
        <v>44</v>
      </c>
      <c r="F30" s="24">
        <v>100</v>
      </c>
      <c r="G30" s="26"/>
      <c r="H30" s="26">
        <f>G30</f>
        <v>0</v>
      </c>
      <c r="I30" s="26"/>
      <c r="J30" s="26">
        <f>I30</f>
        <v>0</v>
      </c>
      <c r="K30" s="26">
        <f>G30+I30</f>
        <v>0</v>
      </c>
      <c r="L30" s="26">
        <f>H30+J30</f>
        <v>0</v>
      </c>
      <c r="M30" s="26"/>
      <c r="N30" s="26"/>
      <c r="O30" s="26"/>
      <c r="P30" s="26"/>
      <c r="Q30" s="26">
        <f>M30+O30</f>
        <v>0</v>
      </c>
      <c r="R30" s="26">
        <f>N30+P30</f>
        <v>0</v>
      </c>
      <c r="S30" s="26"/>
      <c r="T30" s="26"/>
      <c r="U30" s="26"/>
      <c r="V30" s="27"/>
      <c r="W30" s="26">
        <f>S30+U30</f>
        <v>0</v>
      </c>
      <c r="X30" s="26">
        <f>T30+V30</f>
        <v>0</v>
      </c>
      <c r="Y30" s="59"/>
    </row>
    <row r="31" spans="1:25" ht="36">
      <c r="A31" s="28" t="s">
        <v>45</v>
      </c>
      <c r="B31" s="24">
        <v>701</v>
      </c>
      <c r="C31" s="25" t="s">
        <v>18</v>
      </c>
      <c r="D31" s="25" t="s">
        <v>46</v>
      </c>
      <c r="E31" s="25"/>
      <c r="F31" s="24"/>
      <c r="G31" s="26">
        <f>G48+G32</f>
        <v>63603394.280000001</v>
      </c>
      <c r="H31" s="26">
        <f t="shared" ref="H31:X31" si="15">H48+H32</f>
        <v>0</v>
      </c>
      <c r="I31" s="26">
        <f t="shared" si="15"/>
        <v>0</v>
      </c>
      <c r="J31" s="26">
        <f t="shared" si="15"/>
        <v>0</v>
      </c>
      <c r="K31" s="26">
        <f t="shared" si="15"/>
        <v>63603394.280000001</v>
      </c>
      <c r="L31" s="26">
        <f t="shared" si="15"/>
        <v>0</v>
      </c>
      <c r="M31" s="26">
        <f t="shared" si="15"/>
        <v>62935795.130000003</v>
      </c>
      <c r="N31" s="26">
        <f t="shared" si="15"/>
        <v>0</v>
      </c>
      <c r="O31" s="26">
        <f t="shared" si="15"/>
        <v>0</v>
      </c>
      <c r="P31" s="26">
        <f t="shared" si="15"/>
        <v>0</v>
      </c>
      <c r="Q31" s="26">
        <f t="shared" si="15"/>
        <v>62935795.130000003</v>
      </c>
      <c r="R31" s="26">
        <f t="shared" si="15"/>
        <v>0</v>
      </c>
      <c r="S31" s="26">
        <f t="shared" si="15"/>
        <v>63331494.280000001</v>
      </c>
      <c r="T31" s="26">
        <f t="shared" si="15"/>
        <v>0</v>
      </c>
      <c r="U31" s="27">
        <f t="shared" si="15"/>
        <v>0</v>
      </c>
      <c r="V31" s="27">
        <f t="shared" si="15"/>
        <v>0</v>
      </c>
      <c r="W31" s="27">
        <f t="shared" si="15"/>
        <v>63331494.280000001</v>
      </c>
      <c r="X31" s="27">
        <f t="shared" si="15"/>
        <v>0</v>
      </c>
      <c r="Y31" s="59"/>
    </row>
    <row r="32" spans="1:25" ht="24">
      <c r="A32" s="28" t="s">
        <v>21</v>
      </c>
      <c r="B32" s="24">
        <v>701</v>
      </c>
      <c r="C32" s="25" t="s">
        <v>18</v>
      </c>
      <c r="D32" s="25" t="s">
        <v>46</v>
      </c>
      <c r="E32" s="25" t="s">
        <v>22</v>
      </c>
      <c r="F32" s="24"/>
      <c r="G32" s="26">
        <f t="shared" ref="G32:X32" si="16">G33</f>
        <v>3245725</v>
      </c>
      <c r="H32" s="26">
        <f t="shared" si="16"/>
        <v>0</v>
      </c>
      <c r="I32" s="26">
        <f t="shared" si="16"/>
        <v>0</v>
      </c>
      <c r="J32" s="26">
        <f t="shared" si="16"/>
        <v>0</v>
      </c>
      <c r="K32" s="26">
        <f t="shared" si="16"/>
        <v>3245725</v>
      </c>
      <c r="L32" s="26">
        <f t="shared" si="16"/>
        <v>0</v>
      </c>
      <c r="M32" s="26">
        <f t="shared" si="16"/>
        <v>2578125.85</v>
      </c>
      <c r="N32" s="26">
        <f t="shared" si="16"/>
        <v>0</v>
      </c>
      <c r="O32" s="26">
        <f t="shared" si="16"/>
        <v>0</v>
      </c>
      <c r="P32" s="26">
        <f t="shared" si="16"/>
        <v>0</v>
      </c>
      <c r="Q32" s="26">
        <f t="shared" si="16"/>
        <v>2578125.85</v>
      </c>
      <c r="R32" s="26">
        <f t="shared" si="16"/>
        <v>0</v>
      </c>
      <c r="S32" s="26">
        <f t="shared" si="16"/>
        <v>2973825</v>
      </c>
      <c r="T32" s="26">
        <f t="shared" si="16"/>
        <v>0</v>
      </c>
      <c r="U32" s="27">
        <f t="shared" si="16"/>
        <v>0</v>
      </c>
      <c r="V32" s="27">
        <f t="shared" si="16"/>
        <v>0</v>
      </c>
      <c r="W32" s="27">
        <f t="shared" si="16"/>
        <v>2973825</v>
      </c>
      <c r="X32" s="27">
        <f t="shared" si="16"/>
        <v>0</v>
      </c>
      <c r="Y32" s="59"/>
    </row>
    <row r="33" spans="1:25" ht="24">
      <c r="A33" s="28" t="s">
        <v>23</v>
      </c>
      <c r="B33" s="24">
        <v>701</v>
      </c>
      <c r="C33" s="25" t="s">
        <v>18</v>
      </c>
      <c r="D33" s="25" t="s">
        <v>46</v>
      </c>
      <c r="E33" s="25" t="s">
        <v>24</v>
      </c>
      <c r="F33" s="24"/>
      <c r="G33" s="26">
        <f>G34+G38+G42</f>
        <v>3245725</v>
      </c>
      <c r="H33" s="26">
        <f t="shared" ref="H33:L33" si="17">H34+H38+H42</f>
        <v>0</v>
      </c>
      <c r="I33" s="26">
        <f t="shared" si="17"/>
        <v>0</v>
      </c>
      <c r="J33" s="26">
        <f t="shared" si="17"/>
        <v>0</v>
      </c>
      <c r="K33" s="26">
        <f t="shared" si="17"/>
        <v>3245725</v>
      </c>
      <c r="L33" s="26">
        <f t="shared" si="17"/>
        <v>0</v>
      </c>
      <c r="M33" s="26">
        <f>M34+M38+M42</f>
        <v>2578125.85</v>
      </c>
      <c r="N33" s="26">
        <f t="shared" ref="N33:R33" si="18">N34+N38+N42</f>
        <v>0</v>
      </c>
      <c r="O33" s="26">
        <f t="shared" si="18"/>
        <v>0</v>
      </c>
      <c r="P33" s="26">
        <f t="shared" si="18"/>
        <v>0</v>
      </c>
      <c r="Q33" s="26">
        <f t="shared" si="18"/>
        <v>2578125.85</v>
      </c>
      <c r="R33" s="26">
        <f t="shared" si="18"/>
        <v>0</v>
      </c>
      <c r="S33" s="26">
        <f>S34+S38+S42</f>
        <v>2973825</v>
      </c>
      <c r="T33" s="26">
        <f t="shared" ref="T33:X33" si="19">T34+T38+T42</f>
        <v>0</v>
      </c>
      <c r="U33" s="27">
        <f t="shared" si="19"/>
        <v>0</v>
      </c>
      <c r="V33" s="27">
        <f t="shared" si="19"/>
        <v>0</v>
      </c>
      <c r="W33" s="27">
        <f t="shared" si="19"/>
        <v>2973825</v>
      </c>
      <c r="X33" s="27">
        <f t="shared" si="19"/>
        <v>0</v>
      </c>
      <c r="Y33" s="59"/>
    </row>
    <row r="34" spans="1:25" ht="24">
      <c r="A34" s="28" t="s">
        <v>25</v>
      </c>
      <c r="B34" s="24">
        <v>701</v>
      </c>
      <c r="C34" s="25" t="s">
        <v>18</v>
      </c>
      <c r="D34" s="25" t="s">
        <v>46</v>
      </c>
      <c r="E34" s="25" t="s">
        <v>26</v>
      </c>
      <c r="F34" s="24"/>
      <c r="G34" s="26">
        <f t="shared" ref="G34:X34" si="20">+G35</f>
        <v>1086800</v>
      </c>
      <c r="H34" s="26">
        <f t="shared" si="20"/>
        <v>0</v>
      </c>
      <c r="I34" s="26">
        <f t="shared" si="20"/>
        <v>0</v>
      </c>
      <c r="J34" s="26">
        <f t="shared" si="20"/>
        <v>0</v>
      </c>
      <c r="K34" s="26">
        <f t="shared" si="20"/>
        <v>1086800</v>
      </c>
      <c r="L34" s="26">
        <f t="shared" si="20"/>
        <v>0</v>
      </c>
      <c r="M34" s="26">
        <f t="shared" si="20"/>
        <v>717000</v>
      </c>
      <c r="N34" s="26">
        <f t="shared" si="20"/>
        <v>0</v>
      </c>
      <c r="O34" s="26">
        <f t="shared" si="20"/>
        <v>0</v>
      </c>
      <c r="P34" s="26">
        <f t="shared" si="20"/>
        <v>0</v>
      </c>
      <c r="Q34" s="26">
        <f t="shared" si="20"/>
        <v>717000</v>
      </c>
      <c r="R34" s="26">
        <f t="shared" si="20"/>
        <v>0</v>
      </c>
      <c r="S34" s="26">
        <f t="shared" si="20"/>
        <v>814900</v>
      </c>
      <c r="T34" s="26">
        <f t="shared" si="20"/>
        <v>0</v>
      </c>
      <c r="U34" s="27">
        <f t="shared" si="20"/>
        <v>0</v>
      </c>
      <c r="V34" s="27">
        <f t="shared" si="20"/>
        <v>0</v>
      </c>
      <c r="W34" s="27">
        <f t="shared" si="20"/>
        <v>814900</v>
      </c>
      <c r="X34" s="27">
        <f t="shared" si="20"/>
        <v>0</v>
      </c>
      <c r="Y34" s="59"/>
    </row>
    <row r="35" spans="1:25" ht="24">
      <c r="A35" s="28" t="s">
        <v>47</v>
      </c>
      <c r="B35" s="24">
        <v>701</v>
      </c>
      <c r="C35" s="25" t="s">
        <v>18</v>
      </c>
      <c r="D35" s="25" t="s">
        <v>46</v>
      </c>
      <c r="E35" s="25" t="s">
        <v>48</v>
      </c>
      <c r="F35" s="24"/>
      <c r="G35" s="26">
        <f t="shared" ref="G35:L35" si="21">SUM(G36:G37)</f>
        <v>1086800</v>
      </c>
      <c r="H35" s="26">
        <f t="shared" si="21"/>
        <v>0</v>
      </c>
      <c r="I35" s="26">
        <f t="shared" si="21"/>
        <v>0</v>
      </c>
      <c r="J35" s="26">
        <f t="shared" si="21"/>
        <v>0</v>
      </c>
      <c r="K35" s="26">
        <f t="shared" si="21"/>
        <v>1086800</v>
      </c>
      <c r="L35" s="26">
        <f t="shared" si="21"/>
        <v>0</v>
      </c>
      <c r="M35" s="26">
        <f t="shared" ref="M35:X35" si="22">SUM(M36:M37)</f>
        <v>717000</v>
      </c>
      <c r="N35" s="26">
        <f t="shared" si="22"/>
        <v>0</v>
      </c>
      <c r="O35" s="26">
        <f t="shared" si="22"/>
        <v>0</v>
      </c>
      <c r="P35" s="26">
        <f t="shared" si="22"/>
        <v>0</v>
      </c>
      <c r="Q35" s="26">
        <f t="shared" si="22"/>
        <v>717000</v>
      </c>
      <c r="R35" s="26">
        <f t="shared" si="22"/>
        <v>0</v>
      </c>
      <c r="S35" s="26">
        <f t="shared" si="22"/>
        <v>814900</v>
      </c>
      <c r="T35" s="26">
        <f t="shared" si="22"/>
        <v>0</v>
      </c>
      <c r="U35" s="27">
        <f t="shared" si="22"/>
        <v>0</v>
      </c>
      <c r="V35" s="27">
        <f t="shared" si="22"/>
        <v>0</v>
      </c>
      <c r="W35" s="27">
        <f t="shared" si="22"/>
        <v>814900</v>
      </c>
      <c r="X35" s="27">
        <f t="shared" si="22"/>
        <v>0</v>
      </c>
      <c r="Y35" s="59"/>
    </row>
    <row r="36" spans="1:25" ht="48">
      <c r="A36" s="28" t="s">
        <v>29</v>
      </c>
      <c r="B36" s="24">
        <v>701</v>
      </c>
      <c r="C36" s="25" t="s">
        <v>18</v>
      </c>
      <c r="D36" s="25" t="s">
        <v>46</v>
      </c>
      <c r="E36" s="25" t="s">
        <v>48</v>
      </c>
      <c r="F36" s="24">
        <v>100</v>
      </c>
      <c r="G36" s="26">
        <v>513000</v>
      </c>
      <c r="H36" s="26"/>
      <c r="I36" s="26"/>
      <c r="J36" s="26"/>
      <c r="K36" s="26">
        <f t="shared" ref="K36:L37" si="23">G36+I36</f>
        <v>513000</v>
      </c>
      <c r="L36" s="26">
        <f t="shared" si="23"/>
        <v>0</v>
      </c>
      <c r="M36" s="26">
        <v>418000</v>
      </c>
      <c r="N36" s="26"/>
      <c r="O36" s="26"/>
      <c r="P36" s="26"/>
      <c r="Q36" s="26">
        <f t="shared" ref="Q36:R37" si="24">M36+O36</f>
        <v>418000</v>
      </c>
      <c r="R36" s="26">
        <f t="shared" si="24"/>
        <v>0</v>
      </c>
      <c r="S36" s="26">
        <v>437900</v>
      </c>
      <c r="T36" s="26"/>
      <c r="U36" s="27"/>
      <c r="V36" s="27"/>
      <c r="W36" s="27">
        <f t="shared" ref="W36:X44" si="25">S36+U36</f>
        <v>437900</v>
      </c>
      <c r="X36" s="27">
        <f t="shared" si="25"/>
        <v>0</v>
      </c>
      <c r="Y36" s="59"/>
    </row>
    <row r="37" spans="1:25" ht="24">
      <c r="A37" s="28" t="s">
        <v>30</v>
      </c>
      <c r="B37" s="24">
        <v>701</v>
      </c>
      <c r="C37" s="25" t="s">
        <v>18</v>
      </c>
      <c r="D37" s="25" t="s">
        <v>46</v>
      </c>
      <c r="E37" s="25" t="s">
        <v>48</v>
      </c>
      <c r="F37" s="24">
        <v>200</v>
      </c>
      <c r="G37" s="26">
        <v>573800</v>
      </c>
      <c r="H37" s="26"/>
      <c r="I37" s="26"/>
      <c r="J37" s="26"/>
      <c r="K37" s="26">
        <f t="shared" si="23"/>
        <v>573800</v>
      </c>
      <c r="L37" s="26">
        <f t="shared" si="23"/>
        <v>0</v>
      </c>
      <c r="M37" s="26">
        <v>299000</v>
      </c>
      <c r="N37" s="26"/>
      <c r="O37" s="26"/>
      <c r="P37" s="26"/>
      <c r="Q37" s="26">
        <f t="shared" si="24"/>
        <v>299000</v>
      </c>
      <c r="R37" s="26">
        <f t="shared" si="24"/>
        <v>0</v>
      </c>
      <c r="S37" s="26">
        <v>377000</v>
      </c>
      <c r="T37" s="26"/>
      <c r="U37" s="27"/>
      <c r="V37" s="27"/>
      <c r="W37" s="27">
        <f t="shared" si="25"/>
        <v>377000</v>
      </c>
      <c r="X37" s="27">
        <f t="shared" si="25"/>
        <v>0</v>
      </c>
      <c r="Y37" s="59"/>
    </row>
    <row r="38" spans="1:25" ht="24">
      <c r="A38" s="28" t="s">
        <v>49</v>
      </c>
      <c r="B38" s="24">
        <v>701</v>
      </c>
      <c r="C38" s="25" t="s">
        <v>18</v>
      </c>
      <c r="D38" s="25" t="s">
        <v>46</v>
      </c>
      <c r="E38" s="25" t="s">
        <v>50</v>
      </c>
      <c r="F38" s="24"/>
      <c r="G38" s="26">
        <f t="shared" ref="G38:X38" si="26">G39</f>
        <v>150000</v>
      </c>
      <c r="H38" s="26">
        <f t="shared" si="26"/>
        <v>0</v>
      </c>
      <c r="I38" s="26">
        <f t="shared" si="26"/>
        <v>0</v>
      </c>
      <c r="J38" s="26">
        <f t="shared" si="26"/>
        <v>0</v>
      </c>
      <c r="K38" s="26">
        <f t="shared" si="26"/>
        <v>150000</v>
      </c>
      <c r="L38" s="26">
        <f t="shared" si="26"/>
        <v>0</v>
      </c>
      <c r="M38" s="26">
        <f t="shared" si="26"/>
        <v>150000</v>
      </c>
      <c r="N38" s="26">
        <f t="shared" si="26"/>
        <v>0</v>
      </c>
      <c r="O38" s="26">
        <f t="shared" si="26"/>
        <v>0</v>
      </c>
      <c r="P38" s="26">
        <f t="shared" si="26"/>
        <v>0</v>
      </c>
      <c r="Q38" s="26">
        <f t="shared" si="26"/>
        <v>150000</v>
      </c>
      <c r="R38" s="26">
        <f t="shared" si="26"/>
        <v>0</v>
      </c>
      <c r="S38" s="26">
        <f t="shared" si="26"/>
        <v>150000</v>
      </c>
      <c r="T38" s="26">
        <f t="shared" si="26"/>
        <v>0</v>
      </c>
      <c r="U38" s="27">
        <f t="shared" si="26"/>
        <v>0</v>
      </c>
      <c r="V38" s="27">
        <f t="shared" si="26"/>
        <v>0</v>
      </c>
      <c r="W38" s="27">
        <f t="shared" si="26"/>
        <v>150000</v>
      </c>
      <c r="X38" s="27">
        <f t="shared" si="26"/>
        <v>0</v>
      </c>
      <c r="Y38" s="59"/>
    </row>
    <row r="39" spans="1:25" ht="24">
      <c r="A39" s="28" t="s">
        <v>47</v>
      </c>
      <c r="B39" s="24">
        <v>701</v>
      </c>
      <c r="C39" s="25" t="s">
        <v>18</v>
      </c>
      <c r="D39" s="25" t="s">
        <v>46</v>
      </c>
      <c r="E39" s="25" t="s">
        <v>51</v>
      </c>
      <c r="F39" s="24"/>
      <c r="G39" s="26">
        <f t="shared" ref="G39:X39" si="27">SUM(G40:G41)</f>
        <v>150000</v>
      </c>
      <c r="H39" s="26">
        <f t="shared" si="27"/>
        <v>0</v>
      </c>
      <c r="I39" s="26">
        <f t="shared" si="27"/>
        <v>0</v>
      </c>
      <c r="J39" s="26">
        <f t="shared" si="27"/>
        <v>0</v>
      </c>
      <c r="K39" s="26">
        <f t="shared" si="27"/>
        <v>150000</v>
      </c>
      <c r="L39" s="26">
        <f t="shared" si="27"/>
        <v>0</v>
      </c>
      <c r="M39" s="26">
        <f t="shared" si="27"/>
        <v>150000</v>
      </c>
      <c r="N39" s="26">
        <f t="shared" si="27"/>
        <v>0</v>
      </c>
      <c r="O39" s="26">
        <f t="shared" si="27"/>
        <v>0</v>
      </c>
      <c r="P39" s="26">
        <f t="shared" si="27"/>
        <v>0</v>
      </c>
      <c r="Q39" s="26">
        <f t="shared" si="27"/>
        <v>150000</v>
      </c>
      <c r="R39" s="26">
        <f t="shared" si="27"/>
        <v>0</v>
      </c>
      <c r="S39" s="26">
        <f t="shared" si="27"/>
        <v>150000</v>
      </c>
      <c r="T39" s="26">
        <f t="shared" si="27"/>
        <v>0</v>
      </c>
      <c r="U39" s="27">
        <f t="shared" si="27"/>
        <v>0</v>
      </c>
      <c r="V39" s="27">
        <f t="shared" si="27"/>
        <v>0</v>
      </c>
      <c r="W39" s="27">
        <f t="shared" si="27"/>
        <v>150000</v>
      </c>
      <c r="X39" s="27">
        <f t="shared" si="27"/>
        <v>0</v>
      </c>
      <c r="Y39" s="59"/>
    </row>
    <row r="40" spans="1:25" ht="48">
      <c r="A40" s="28" t="s">
        <v>29</v>
      </c>
      <c r="B40" s="24">
        <v>701</v>
      </c>
      <c r="C40" s="25" t="s">
        <v>18</v>
      </c>
      <c r="D40" s="25" t="s">
        <v>46</v>
      </c>
      <c r="E40" s="25" t="s">
        <v>51</v>
      </c>
      <c r="F40" s="24">
        <v>100</v>
      </c>
      <c r="G40" s="26">
        <v>150000</v>
      </c>
      <c r="H40" s="26"/>
      <c r="I40" s="26"/>
      <c r="J40" s="26"/>
      <c r="K40" s="26">
        <f t="shared" ref="K40:L41" si="28">G40+I40</f>
        <v>150000</v>
      </c>
      <c r="L40" s="26">
        <f t="shared" si="28"/>
        <v>0</v>
      </c>
      <c r="M40" s="26">
        <v>150000</v>
      </c>
      <c r="N40" s="26"/>
      <c r="O40" s="26"/>
      <c r="P40" s="26"/>
      <c r="Q40" s="26">
        <f t="shared" ref="Q40:R41" si="29">M40+O40</f>
        <v>150000</v>
      </c>
      <c r="R40" s="26">
        <f t="shared" si="29"/>
        <v>0</v>
      </c>
      <c r="S40" s="26">
        <v>150000</v>
      </c>
      <c r="T40" s="26"/>
      <c r="U40" s="27"/>
      <c r="V40" s="27"/>
      <c r="W40" s="27">
        <f t="shared" si="25"/>
        <v>150000</v>
      </c>
      <c r="X40" s="27">
        <f t="shared" si="25"/>
        <v>0</v>
      </c>
      <c r="Y40" s="59"/>
    </row>
    <row r="41" spans="1:25" ht="24" hidden="1">
      <c r="A41" s="28" t="s">
        <v>30</v>
      </c>
      <c r="B41" s="24">
        <v>701</v>
      </c>
      <c r="C41" s="25" t="s">
        <v>18</v>
      </c>
      <c r="D41" s="25" t="s">
        <v>46</v>
      </c>
      <c r="E41" s="25" t="s">
        <v>51</v>
      </c>
      <c r="F41" s="24">
        <v>200</v>
      </c>
      <c r="G41" s="26">
        <v>0</v>
      </c>
      <c r="H41" s="26"/>
      <c r="I41" s="26"/>
      <c r="J41" s="26"/>
      <c r="K41" s="26">
        <f t="shared" si="28"/>
        <v>0</v>
      </c>
      <c r="L41" s="26">
        <f t="shared" si="28"/>
        <v>0</v>
      </c>
      <c r="M41" s="26">
        <v>0</v>
      </c>
      <c r="N41" s="26"/>
      <c r="O41" s="26"/>
      <c r="P41" s="26"/>
      <c r="Q41" s="26">
        <f t="shared" si="29"/>
        <v>0</v>
      </c>
      <c r="R41" s="26">
        <f t="shared" si="29"/>
        <v>0</v>
      </c>
      <c r="S41" s="26">
        <v>0</v>
      </c>
      <c r="T41" s="26"/>
      <c r="U41" s="27"/>
      <c r="V41" s="27"/>
      <c r="W41" s="27">
        <f t="shared" si="25"/>
        <v>0</v>
      </c>
      <c r="X41" s="27">
        <f t="shared" si="25"/>
        <v>0</v>
      </c>
      <c r="Y41" s="59"/>
    </row>
    <row r="42" spans="1:25" ht="48">
      <c r="A42" s="28" t="s">
        <v>31</v>
      </c>
      <c r="B42" s="24">
        <v>701</v>
      </c>
      <c r="C42" s="25" t="s">
        <v>18</v>
      </c>
      <c r="D42" s="25" t="s">
        <v>46</v>
      </c>
      <c r="E42" s="25" t="s">
        <v>32</v>
      </c>
      <c r="F42" s="24"/>
      <c r="G42" s="26">
        <f>G43+G45</f>
        <v>2008925</v>
      </c>
      <c r="H42" s="26">
        <f t="shared" ref="H42:L42" si="30">H43+H45</f>
        <v>0</v>
      </c>
      <c r="I42" s="26">
        <f t="shared" si="30"/>
        <v>0</v>
      </c>
      <c r="J42" s="26">
        <f t="shared" si="30"/>
        <v>0</v>
      </c>
      <c r="K42" s="26">
        <f t="shared" si="30"/>
        <v>2008925</v>
      </c>
      <c r="L42" s="26">
        <f t="shared" si="30"/>
        <v>0</v>
      </c>
      <c r="M42" s="26">
        <f>M43+M45</f>
        <v>1711125.85</v>
      </c>
      <c r="N42" s="26">
        <f t="shared" ref="N42:R42" si="31">N43+N45</f>
        <v>0</v>
      </c>
      <c r="O42" s="26">
        <f t="shared" si="31"/>
        <v>0</v>
      </c>
      <c r="P42" s="26">
        <f t="shared" si="31"/>
        <v>0</v>
      </c>
      <c r="Q42" s="26">
        <f t="shared" si="31"/>
        <v>1711125.85</v>
      </c>
      <c r="R42" s="26">
        <f t="shared" si="31"/>
        <v>0</v>
      </c>
      <c r="S42" s="26">
        <f>S43+S45</f>
        <v>2008925</v>
      </c>
      <c r="T42" s="26">
        <f t="shared" ref="T42:X42" si="32">T43+T45</f>
        <v>0</v>
      </c>
      <c r="U42" s="27">
        <f t="shared" si="32"/>
        <v>0</v>
      </c>
      <c r="V42" s="27">
        <f t="shared" si="32"/>
        <v>0</v>
      </c>
      <c r="W42" s="27">
        <f t="shared" si="32"/>
        <v>2008925</v>
      </c>
      <c r="X42" s="27">
        <f t="shared" si="32"/>
        <v>0</v>
      </c>
      <c r="Y42" s="59"/>
    </row>
    <row r="43" spans="1:25" ht="45.75" customHeight="1">
      <c r="A43" s="28" t="s">
        <v>33</v>
      </c>
      <c r="B43" s="24">
        <v>701</v>
      </c>
      <c r="C43" s="25" t="s">
        <v>18</v>
      </c>
      <c r="D43" s="25" t="s">
        <v>46</v>
      </c>
      <c r="E43" s="25" t="s">
        <v>34</v>
      </c>
      <c r="F43" s="24"/>
      <c r="G43" s="26">
        <f>G44</f>
        <v>1894000</v>
      </c>
      <c r="H43" s="26">
        <f t="shared" ref="H43:L43" si="33">H44</f>
        <v>0</v>
      </c>
      <c r="I43" s="26">
        <f t="shared" si="33"/>
        <v>0</v>
      </c>
      <c r="J43" s="26">
        <f t="shared" si="33"/>
        <v>0</v>
      </c>
      <c r="K43" s="26">
        <f t="shared" si="33"/>
        <v>1894000</v>
      </c>
      <c r="L43" s="26">
        <f t="shared" si="33"/>
        <v>0</v>
      </c>
      <c r="M43" s="26">
        <f>M44</f>
        <v>1596200.85</v>
      </c>
      <c r="N43" s="26">
        <f t="shared" ref="N43:R43" si="34">N44</f>
        <v>0</v>
      </c>
      <c r="O43" s="26">
        <f t="shared" si="34"/>
        <v>0</v>
      </c>
      <c r="P43" s="26">
        <f t="shared" si="34"/>
        <v>0</v>
      </c>
      <c r="Q43" s="26">
        <f t="shared" si="34"/>
        <v>1596200.85</v>
      </c>
      <c r="R43" s="26">
        <f t="shared" si="34"/>
        <v>0</v>
      </c>
      <c r="S43" s="26">
        <f>S44</f>
        <v>1894000</v>
      </c>
      <c r="T43" s="26">
        <f t="shared" ref="T43:X43" si="35">T44</f>
        <v>0</v>
      </c>
      <c r="U43" s="27">
        <f t="shared" si="35"/>
        <v>0</v>
      </c>
      <c r="V43" s="27">
        <f t="shared" si="35"/>
        <v>0</v>
      </c>
      <c r="W43" s="27">
        <f t="shared" si="35"/>
        <v>1894000</v>
      </c>
      <c r="X43" s="27">
        <f t="shared" si="35"/>
        <v>0</v>
      </c>
      <c r="Y43" s="59"/>
    </row>
    <row r="44" spans="1:25" ht="48">
      <c r="A44" s="28" t="s">
        <v>29</v>
      </c>
      <c r="B44" s="24">
        <v>701</v>
      </c>
      <c r="C44" s="25" t="s">
        <v>18</v>
      </c>
      <c r="D44" s="25" t="s">
        <v>46</v>
      </c>
      <c r="E44" s="25" t="s">
        <v>34</v>
      </c>
      <c r="F44" s="24">
        <v>100</v>
      </c>
      <c r="G44" s="26">
        <v>1894000</v>
      </c>
      <c r="H44" s="26"/>
      <c r="I44" s="26"/>
      <c r="J44" s="26"/>
      <c r="K44" s="26">
        <f t="shared" ref="K44:L44" si="36">G44+I44</f>
        <v>1894000</v>
      </c>
      <c r="L44" s="26">
        <f t="shared" si="36"/>
        <v>0</v>
      </c>
      <c r="M44" s="26">
        <v>1596200.85</v>
      </c>
      <c r="N44" s="26"/>
      <c r="O44" s="26"/>
      <c r="P44" s="26"/>
      <c r="Q44" s="26">
        <f t="shared" ref="Q44:R44" si="37">M44+O44</f>
        <v>1596200.85</v>
      </c>
      <c r="R44" s="26">
        <f t="shared" si="37"/>
        <v>0</v>
      </c>
      <c r="S44" s="26">
        <v>1894000</v>
      </c>
      <c r="T44" s="26"/>
      <c r="U44" s="27"/>
      <c r="V44" s="27"/>
      <c r="W44" s="27">
        <f t="shared" si="25"/>
        <v>1894000</v>
      </c>
      <c r="X44" s="27">
        <f t="shared" si="25"/>
        <v>0</v>
      </c>
      <c r="Y44" s="59"/>
    </row>
    <row r="45" spans="1:25">
      <c r="A45" s="28" t="s">
        <v>52</v>
      </c>
      <c r="B45" s="24">
        <v>701</v>
      </c>
      <c r="C45" s="25" t="s">
        <v>18</v>
      </c>
      <c r="D45" s="25" t="s">
        <v>46</v>
      </c>
      <c r="E45" s="25" t="s">
        <v>53</v>
      </c>
      <c r="F45" s="24"/>
      <c r="G45" s="26">
        <f>G46+G47</f>
        <v>114925</v>
      </c>
      <c r="H45" s="26">
        <f t="shared" ref="H45:L45" si="38">H46+H47</f>
        <v>0</v>
      </c>
      <c r="I45" s="26">
        <f t="shared" si="38"/>
        <v>0</v>
      </c>
      <c r="J45" s="26">
        <f t="shared" si="38"/>
        <v>0</v>
      </c>
      <c r="K45" s="26">
        <f t="shared" si="38"/>
        <v>114925</v>
      </c>
      <c r="L45" s="26">
        <f t="shared" si="38"/>
        <v>0</v>
      </c>
      <c r="M45" s="26">
        <f>M46+M47</f>
        <v>114925</v>
      </c>
      <c r="N45" s="26">
        <f t="shared" ref="N45:R45" si="39">N46+N47</f>
        <v>0</v>
      </c>
      <c r="O45" s="26">
        <f t="shared" si="39"/>
        <v>0</v>
      </c>
      <c r="P45" s="26">
        <f t="shared" si="39"/>
        <v>0</v>
      </c>
      <c r="Q45" s="26">
        <f t="shared" si="39"/>
        <v>114925</v>
      </c>
      <c r="R45" s="26">
        <f t="shared" si="39"/>
        <v>0</v>
      </c>
      <c r="S45" s="26">
        <f>S46+S47</f>
        <v>114925</v>
      </c>
      <c r="T45" s="26">
        <f t="shared" ref="T45:X45" si="40">T46+T47</f>
        <v>0</v>
      </c>
      <c r="U45" s="27">
        <f t="shared" si="40"/>
        <v>0</v>
      </c>
      <c r="V45" s="27">
        <f t="shared" si="40"/>
        <v>0</v>
      </c>
      <c r="W45" s="27">
        <f t="shared" si="40"/>
        <v>114925</v>
      </c>
      <c r="X45" s="27">
        <f t="shared" si="40"/>
        <v>0</v>
      </c>
      <c r="Y45" s="59"/>
    </row>
    <row r="46" spans="1:25" ht="24">
      <c r="A46" s="28" t="s">
        <v>30</v>
      </c>
      <c r="B46" s="24">
        <v>701</v>
      </c>
      <c r="C46" s="25" t="s">
        <v>18</v>
      </c>
      <c r="D46" s="25" t="s">
        <v>46</v>
      </c>
      <c r="E46" s="25" t="s">
        <v>53</v>
      </c>
      <c r="F46" s="24">
        <v>200</v>
      </c>
      <c r="G46" s="26">
        <v>109925</v>
      </c>
      <c r="H46" s="26"/>
      <c r="I46" s="26"/>
      <c r="J46" s="26"/>
      <c r="K46" s="26">
        <f t="shared" ref="K46:L47" si="41">G46+I46</f>
        <v>109925</v>
      </c>
      <c r="L46" s="26">
        <f t="shared" si="41"/>
        <v>0</v>
      </c>
      <c r="M46" s="26">
        <v>109925</v>
      </c>
      <c r="N46" s="26"/>
      <c r="O46" s="26"/>
      <c r="P46" s="26"/>
      <c r="Q46" s="26">
        <f t="shared" ref="Q46:R47" si="42">M46+O46</f>
        <v>109925</v>
      </c>
      <c r="R46" s="26">
        <f t="shared" si="42"/>
        <v>0</v>
      </c>
      <c r="S46" s="26">
        <v>109925</v>
      </c>
      <c r="T46" s="26"/>
      <c r="U46" s="27"/>
      <c r="V46" s="27"/>
      <c r="W46" s="27">
        <f t="shared" ref="W46:X47" si="43">S46+U46</f>
        <v>109925</v>
      </c>
      <c r="X46" s="27">
        <f t="shared" si="43"/>
        <v>0</v>
      </c>
      <c r="Y46" s="59"/>
    </row>
    <row r="47" spans="1:25">
      <c r="A47" s="28" t="s">
        <v>54</v>
      </c>
      <c r="B47" s="24">
        <v>701</v>
      </c>
      <c r="C47" s="25" t="s">
        <v>18</v>
      </c>
      <c r="D47" s="25" t="s">
        <v>46</v>
      </c>
      <c r="E47" s="25" t="s">
        <v>53</v>
      </c>
      <c r="F47" s="24">
        <v>800</v>
      </c>
      <c r="G47" s="26">
        <v>5000</v>
      </c>
      <c r="H47" s="26"/>
      <c r="I47" s="26"/>
      <c r="J47" s="26"/>
      <c r="K47" s="26">
        <f t="shared" si="41"/>
        <v>5000</v>
      </c>
      <c r="L47" s="26">
        <f t="shared" si="41"/>
        <v>0</v>
      </c>
      <c r="M47" s="26">
        <v>5000</v>
      </c>
      <c r="N47" s="26"/>
      <c r="O47" s="26"/>
      <c r="P47" s="26"/>
      <c r="Q47" s="26">
        <f t="shared" si="42"/>
        <v>5000</v>
      </c>
      <c r="R47" s="26">
        <f t="shared" si="42"/>
        <v>0</v>
      </c>
      <c r="S47" s="26">
        <v>5000</v>
      </c>
      <c r="T47" s="26"/>
      <c r="U47" s="27"/>
      <c r="V47" s="27"/>
      <c r="W47" s="27">
        <f t="shared" si="43"/>
        <v>5000</v>
      </c>
      <c r="X47" s="27">
        <f t="shared" si="43"/>
        <v>0</v>
      </c>
      <c r="Y47" s="59"/>
    </row>
    <row r="48" spans="1:25">
      <c r="A48" s="30" t="s">
        <v>35</v>
      </c>
      <c r="B48" s="24">
        <v>701</v>
      </c>
      <c r="C48" s="25" t="s">
        <v>18</v>
      </c>
      <c r="D48" s="25" t="s">
        <v>46</v>
      </c>
      <c r="E48" s="25" t="s">
        <v>36</v>
      </c>
      <c r="F48" s="24"/>
      <c r="G48" s="26">
        <f t="shared" ref="G48:X48" si="44">G49</f>
        <v>60357669.280000001</v>
      </c>
      <c r="H48" s="26">
        <f t="shared" si="44"/>
        <v>0</v>
      </c>
      <c r="I48" s="26">
        <f t="shared" si="44"/>
        <v>0</v>
      </c>
      <c r="J48" s="26">
        <f t="shared" si="44"/>
        <v>0</v>
      </c>
      <c r="K48" s="26">
        <f t="shared" si="44"/>
        <v>60357669.280000001</v>
      </c>
      <c r="L48" s="26">
        <f t="shared" si="44"/>
        <v>0</v>
      </c>
      <c r="M48" s="26">
        <f t="shared" si="44"/>
        <v>60357669.280000001</v>
      </c>
      <c r="N48" s="26">
        <f t="shared" si="44"/>
        <v>0</v>
      </c>
      <c r="O48" s="26">
        <f t="shared" si="44"/>
        <v>0</v>
      </c>
      <c r="P48" s="26">
        <f t="shared" si="44"/>
        <v>0</v>
      </c>
      <c r="Q48" s="26">
        <f t="shared" si="44"/>
        <v>60357669.280000001</v>
      </c>
      <c r="R48" s="26">
        <f t="shared" si="44"/>
        <v>0</v>
      </c>
      <c r="S48" s="26">
        <f t="shared" si="44"/>
        <v>60357669.280000001</v>
      </c>
      <c r="T48" s="26">
        <f t="shared" si="44"/>
        <v>0</v>
      </c>
      <c r="U48" s="27">
        <f t="shared" si="44"/>
        <v>0</v>
      </c>
      <c r="V48" s="27">
        <f t="shared" si="44"/>
        <v>0</v>
      </c>
      <c r="W48" s="27">
        <f t="shared" si="44"/>
        <v>60357669.280000001</v>
      </c>
      <c r="X48" s="27">
        <f t="shared" si="44"/>
        <v>0</v>
      </c>
      <c r="Y48" s="59"/>
    </row>
    <row r="49" spans="1:25" ht="24">
      <c r="A49" s="30" t="s">
        <v>37</v>
      </c>
      <c r="B49" s="24">
        <v>701</v>
      </c>
      <c r="C49" s="25" t="s">
        <v>18</v>
      </c>
      <c r="D49" s="25" t="s">
        <v>46</v>
      </c>
      <c r="E49" s="25" t="s">
        <v>38</v>
      </c>
      <c r="F49" s="24"/>
      <c r="G49" s="26">
        <f>G50+G53+G56+G58+G60</f>
        <v>60357669.280000001</v>
      </c>
      <c r="H49" s="26">
        <f t="shared" ref="H49:X49" si="45">H50+H53+H56+H58+H60</f>
        <v>0</v>
      </c>
      <c r="I49" s="26">
        <f t="shared" si="45"/>
        <v>0</v>
      </c>
      <c r="J49" s="26">
        <f t="shared" si="45"/>
        <v>0</v>
      </c>
      <c r="K49" s="26">
        <f t="shared" si="45"/>
        <v>60357669.280000001</v>
      </c>
      <c r="L49" s="26">
        <f t="shared" si="45"/>
        <v>0</v>
      </c>
      <c r="M49" s="26">
        <f t="shared" si="45"/>
        <v>60357669.280000001</v>
      </c>
      <c r="N49" s="26">
        <f t="shared" si="45"/>
        <v>0</v>
      </c>
      <c r="O49" s="26">
        <f t="shared" si="45"/>
        <v>0</v>
      </c>
      <c r="P49" s="26">
        <f t="shared" si="45"/>
        <v>0</v>
      </c>
      <c r="Q49" s="26">
        <f t="shared" si="45"/>
        <v>60357669.280000001</v>
      </c>
      <c r="R49" s="26">
        <f t="shared" si="45"/>
        <v>0</v>
      </c>
      <c r="S49" s="26">
        <f t="shared" si="45"/>
        <v>60357669.280000001</v>
      </c>
      <c r="T49" s="26">
        <f t="shared" si="45"/>
        <v>0</v>
      </c>
      <c r="U49" s="26">
        <f t="shared" si="45"/>
        <v>0</v>
      </c>
      <c r="V49" s="26">
        <f t="shared" si="45"/>
        <v>0</v>
      </c>
      <c r="W49" s="26">
        <f t="shared" si="45"/>
        <v>60357669.280000001</v>
      </c>
      <c r="X49" s="26">
        <f t="shared" si="45"/>
        <v>0</v>
      </c>
      <c r="Y49" s="59"/>
    </row>
    <row r="50" spans="1:25" ht="24">
      <c r="A50" s="28" t="s">
        <v>55</v>
      </c>
      <c r="B50" s="24">
        <v>701</v>
      </c>
      <c r="C50" s="25" t="s">
        <v>18</v>
      </c>
      <c r="D50" s="25" t="s">
        <v>46</v>
      </c>
      <c r="E50" s="25" t="s">
        <v>56</v>
      </c>
      <c r="F50" s="24"/>
      <c r="G50" s="26">
        <f t="shared" ref="G50:L50" si="46">SUM(G51:G52)</f>
        <v>60357669.280000001</v>
      </c>
      <c r="H50" s="26">
        <f t="shared" si="46"/>
        <v>0</v>
      </c>
      <c r="I50" s="26">
        <f t="shared" si="46"/>
        <v>0</v>
      </c>
      <c r="J50" s="26">
        <f t="shared" si="46"/>
        <v>0</v>
      </c>
      <c r="K50" s="26">
        <f t="shared" si="46"/>
        <v>60357669.280000001</v>
      </c>
      <c r="L50" s="26">
        <f t="shared" si="46"/>
        <v>0</v>
      </c>
      <c r="M50" s="26">
        <f t="shared" ref="M50:X50" si="47">SUM(M51:M52)</f>
        <v>60357669.280000001</v>
      </c>
      <c r="N50" s="26">
        <f t="shared" si="47"/>
        <v>0</v>
      </c>
      <c r="O50" s="26">
        <f t="shared" si="47"/>
        <v>0</v>
      </c>
      <c r="P50" s="26">
        <f t="shared" si="47"/>
        <v>0</v>
      </c>
      <c r="Q50" s="26">
        <f t="shared" si="47"/>
        <v>60357669.280000001</v>
      </c>
      <c r="R50" s="26">
        <f t="shared" si="47"/>
        <v>0</v>
      </c>
      <c r="S50" s="26">
        <f t="shared" si="47"/>
        <v>60357669.280000001</v>
      </c>
      <c r="T50" s="26">
        <f t="shared" si="47"/>
        <v>0</v>
      </c>
      <c r="U50" s="27">
        <f t="shared" si="47"/>
        <v>0</v>
      </c>
      <c r="V50" s="27">
        <f t="shared" si="47"/>
        <v>0</v>
      </c>
      <c r="W50" s="27">
        <f t="shared" si="47"/>
        <v>60357669.280000001</v>
      </c>
      <c r="X50" s="27">
        <f t="shared" si="47"/>
        <v>0</v>
      </c>
      <c r="Y50" s="59"/>
    </row>
    <row r="51" spans="1:25" ht="48">
      <c r="A51" s="28" t="s">
        <v>29</v>
      </c>
      <c r="B51" s="24">
        <v>701</v>
      </c>
      <c r="C51" s="25" t="s">
        <v>18</v>
      </c>
      <c r="D51" s="25" t="s">
        <v>46</v>
      </c>
      <c r="E51" s="25" t="s">
        <v>56</v>
      </c>
      <c r="F51" s="24">
        <v>100</v>
      </c>
      <c r="G51" s="26">
        <v>60357669.280000001</v>
      </c>
      <c r="H51" s="26"/>
      <c r="I51" s="26"/>
      <c r="J51" s="26"/>
      <c r="K51" s="26">
        <f>G51+I51</f>
        <v>60357669.280000001</v>
      </c>
      <c r="L51" s="26">
        <f>H51+J51</f>
        <v>0</v>
      </c>
      <c r="M51" s="26">
        <v>60357669.280000001</v>
      </c>
      <c r="N51" s="26"/>
      <c r="O51" s="26"/>
      <c r="P51" s="26"/>
      <c r="Q51" s="26">
        <f>M51+O51</f>
        <v>60357669.280000001</v>
      </c>
      <c r="R51" s="26">
        <f>N51+P51</f>
        <v>0</v>
      </c>
      <c r="S51" s="26">
        <v>60357669.280000001</v>
      </c>
      <c r="T51" s="26"/>
      <c r="U51" s="26"/>
      <c r="V51" s="27"/>
      <c r="W51" s="27">
        <f>S51+U51</f>
        <v>60357669.280000001</v>
      </c>
      <c r="X51" s="27">
        <f>T51+V51</f>
        <v>0</v>
      </c>
      <c r="Y51" s="59"/>
    </row>
    <row r="52" spans="1:25" hidden="1">
      <c r="A52" s="28" t="s">
        <v>57</v>
      </c>
      <c r="B52" s="24">
        <v>701</v>
      </c>
      <c r="C52" s="25" t="s">
        <v>18</v>
      </c>
      <c r="D52" s="25" t="s">
        <v>46</v>
      </c>
      <c r="E52" s="25" t="s">
        <v>56</v>
      </c>
      <c r="F52" s="24">
        <v>300</v>
      </c>
      <c r="G52" s="26"/>
      <c r="H52" s="26"/>
      <c r="I52" s="26"/>
      <c r="J52" s="26"/>
      <c r="K52" s="26">
        <f>G52+I52</f>
        <v>0</v>
      </c>
      <c r="L52" s="26">
        <f>H52+J52</f>
        <v>0</v>
      </c>
      <c r="M52" s="26"/>
      <c r="N52" s="26"/>
      <c r="O52" s="26"/>
      <c r="P52" s="26"/>
      <c r="Q52" s="26">
        <f>M52+O52</f>
        <v>0</v>
      </c>
      <c r="R52" s="26">
        <f>N52+P52</f>
        <v>0</v>
      </c>
      <c r="S52" s="26"/>
      <c r="T52" s="26"/>
      <c r="U52" s="27"/>
      <c r="V52" s="27"/>
      <c r="W52" s="27">
        <f>S52+U52</f>
        <v>0</v>
      </c>
      <c r="X52" s="27">
        <f>T52+V52</f>
        <v>0</v>
      </c>
      <c r="Y52" s="59"/>
    </row>
    <row r="53" spans="1:25" ht="72" hidden="1">
      <c r="A53" s="28" t="s">
        <v>58</v>
      </c>
      <c r="B53" s="24">
        <v>701</v>
      </c>
      <c r="C53" s="25" t="s">
        <v>18</v>
      </c>
      <c r="D53" s="25" t="s">
        <v>46</v>
      </c>
      <c r="E53" s="25" t="s">
        <v>59</v>
      </c>
      <c r="F53" s="24"/>
      <c r="G53" s="26">
        <f t="shared" ref="G53:X53" si="48">SUM(G54:G55)</f>
        <v>0</v>
      </c>
      <c r="H53" s="26">
        <f t="shared" si="48"/>
        <v>0</v>
      </c>
      <c r="I53" s="26">
        <f t="shared" si="48"/>
        <v>0</v>
      </c>
      <c r="J53" s="26">
        <f t="shared" si="48"/>
        <v>0</v>
      </c>
      <c r="K53" s="26">
        <f t="shared" si="48"/>
        <v>0</v>
      </c>
      <c r="L53" s="26">
        <f t="shared" si="48"/>
        <v>0</v>
      </c>
      <c r="M53" s="26">
        <f t="shared" si="48"/>
        <v>0</v>
      </c>
      <c r="N53" s="26">
        <f t="shared" si="48"/>
        <v>0</v>
      </c>
      <c r="O53" s="26">
        <f t="shared" si="48"/>
        <v>0</v>
      </c>
      <c r="P53" s="26">
        <f t="shared" si="48"/>
        <v>0</v>
      </c>
      <c r="Q53" s="26">
        <f t="shared" si="48"/>
        <v>0</v>
      </c>
      <c r="R53" s="26">
        <f t="shared" si="48"/>
        <v>0</v>
      </c>
      <c r="S53" s="26">
        <f t="shared" si="48"/>
        <v>0</v>
      </c>
      <c r="T53" s="26">
        <f t="shared" si="48"/>
        <v>0</v>
      </c>
      <c r="U53" s="27">
        <f t="shared" si="48"/>
        <v>0</v>
      </c>
      <c r="V53" s="27">
        <f t="shared" si="48"/>
        <v>0</v>
      </c>
      <c r="W53" s="27">
        <f t="shared" si="48"/>
        <v>0</v>
      </c>
      <c r="X53" s="27">
        <f t="shared" si="48"/>
        <v>0</v>
      </c>
      <c r="Y53" s="59"/>
    </row>
    <row r="54" spans="1:25" ht="48" hidden="1">
      <c r="A54" s="28" t="s">
        <v>29</v>
      </c>
      <c r="B54" s="24">
        <v>701</v>
      </c>
      <c r="C54" s="25" t="s">
        <v>18</v>
      </c>
      <c r="D54" s="25" t="s">
        <v>46</v>
      </c>
      <c r="E54" s="25" t="s">
        <v>59</v>
      </c>
      <c r="F54" s="24">
        <v>100</v>
      </c>
      <c r="G54" s="26">
        <v>0</v>
      </c>
      <c r="H54" s="26"/>
      <c r="I54" s="26">
        <v>0</v>
      </c>
      <c r="J54" s="26"/>
      <c r="K54" s="26">
        <f>G54+I54</f>
        <v>0</v>
      </c>
      <c r="L54" s="26">
        <f>H54+J54</f>
        <v>0</v>
      </c>
      <c r="M54" s="26">
        <v>0</v>
      </c>
      <c r="N54" s="26"/>
      <c r="O54" s="26">
        <v>0</v>
      </c>
      <c r="P54" s="26"/>
      <c r="Q54" s="26">
        <f>M54+O54</f>
        <v>0</v>
      </c>
      <c r="R54" s="26">
        <f>N54+P54</f>
        <v>0</v>
      </c>
      <c r="S54" s="26">
        <v>0</v>
      </c>
      <c r="T54" s="26"/>
      <c r="U54" s="27">
        <v>0</v>
      </c>
      <c r="V54" s="27"/>
      <c r="W54" s="27">
        <f>S54+U54</f>
        <v>0</v>
      </c>
      <c r="X54" s="27">
        <f>T54+V54</f>
        <v>0</v>
      </c>
      <c r="Y54" s="59"/>
    </row>
    <row r="55" spans="1:25" hidden="1">
      <c r="A55" s="28" t="s">
        <v>57</v>
      </c>
      <c r="B55" s="24">
        <v>701</v>
      </c>
      <c r="C55" s="25" t="s">
        <v>18</v>
      </c>
      <c r="D55" s="25" t="s">
        <v>46</v>
      </c>
      <c r="E55" s="25" t="s">
        <v>59</v>
      </c>
      <c r="F55" s="24">
        <v>300</v>
      </c>
      <c r="G55" s="26">
        <v>0</v>
      </c>
      <c r="H55" s="26"/>
      <c r="I55" s="26">
        <v>0</v>
      </c>
      <c r="J55" s="26"/>
      <c r="K55" s="26">
        <f>G55+I55</f>
        <v>0</v>
      </c>
      <c r="L55" s="26">
        <f>H55+J55</f>
        <v>0</v>
      </c>
      <c r="M55" s="26">
        <v>0</v>
      </c>
      <c r="N55" s="26"/>
      <c r="O55" s="26">
        <v>0</v>
      </c>
      <c r="P55" s="26"/>
      <c r="Q55" s="26">
        <f>M55+O55</f>
        <v>0</v>
      </c>
      <c r="R55" s="26">
        <f>N55+P55</f>
        <v>0</v>
      </c>
      <c r="S55" s="26">
        <v>0</v>
      </c>
      <c r="T55" s="26"/>
      <c r="U55" s="27">
        <v>0</v>
      </c>
      <c r="V55" s="27"/>
      <c r="W55" s="27">
        <f>S55+U55</f>
        <v>0</v>
      </c>
      <c r="X55" s="27">
        <f>T55+V55</f>
        <v>0</v>
      </c>
      <c r="Y55" s="59"/>
    </row>
    <row r="56" spans="1:25" ht="24" hidden="1">
      <c r="A56" s="28" t="s">
        <v>60</v>
      </c>
      <c r="B56" s="24">
        <v>701</v>
      </c>
      <c r="C56" s="25" t="s">
        <v>18</v>
      </c>
      <c r="D56" s="25" t="s">
        <v>46</v>
      </c>
      <c r="E56" s="25" t="s">
        <v>61</v>
      </c>
      <c r="F56" s="24"/>
      <c r="G56" s="26">
        <f>G57</f>
        <v>0</v>
      </c>
      <c r="H56" s="26">
        <f t="shared" ref="H56:X56" si="49">H57</f>
        <v>0</v>
      </c>
      <c r="I56" s="26">
        <f t="shared" si="49"/>
        <v>0</v>
      </c>
      <c r="J56" s="26">
        <f t="shared" si="49"/>
        <v>0</v>
      </c>
      <c r="K56" s="26">
        <f t="shared" si="49"/>
        <v>0</v>
      </c>
      <c r="L56" s="26">
        <f t="shared" si="49"/>
        <v>0</v>
      </c>
      <c r="M56" s="26">
        <f t="shared" si="49"/>
        <v>0</v>
      </c>
      <c r="N56" s="26">
        <f t="shared" si="49"/>
        <v>0</v>
      </c>
      <c r="O56" s="26">
        <f t="shared" si="49"/>
        <v>0</v>
      </c>
      <c r="P56" s="26">
        <f t="shared" si="49"/>
        <v>0</v>
      </c>
      <c r="Q56" s="26">
        <f t="shared" si="49"/>
        <v>0</v>
      </c>
      <c r="R56" s="26">
        <f t="shared" si="49"/>
        <v>0</v>
      </c>
      <c r="S56" s="26">
        <f t="shared" si="49"/>
        <v>0</v>
      </c>
      <c r="T56" s="26">
        <f t="shared" si="49"/>
        <v>0</v>
      </c>
      <c r="U56" s="27">
        <f t="shared" si="49"/>
        <v>0</v>
      </c>
      <c r="V56" s="27">
        <f t="shared" si="49"/>
        <v>0</v>
      </c>
      <c r="W56" s="27">
        <f t="shared" si="49"/>
        <v>0</v>
      </c>
      <c r="X56" s="27">
        <f t="shared" si="49"/>
        <v>0</v>
      </c>
      <c r="Y56" s="59"/>
    </row>
    <row r="57" spans="1:25" ht="48" hidden="1">
      <c r="A57" s="28" t="s">
        <v>29</v>
      </c>
      <c r="B57" s="24">
        <v>701</v>
      </c>
      <c r="C57" s="25" t="s">
        <v>18</v>
      </c>
      <c r="D57" s="25" t="s">
        <v>46</v>
      </c>
      <c r="E57" s="25" t="s">
        <v>61</v>
      </c>
      <c r="F57" s="24">
        <v>100</v>
      </c>
      <c r="G57" s="26"/>
      <c r="H57" s="26"/>
      <c r="I57" s="26"/>
      <c r="J57" s="26"/>
      <c r="K57" s="26">
        <f>G57+I57</f>
        <v>0</v>
      </c>
      <c r="L57" s="26">
        <f>H57+J57</f>
        <v>0</v>
      </c>
      <c r="M57" s="26"/>
      <c r="N57" s="26"/>
      <c r="O57" s="26"/>
      <c r="P57" s="26"/>
      <c r="Q57" s="26">
        <v>0</v>
      </c>
      <c r="R57" s="26">
        <v>0</v>
      </c>
      <c r="S57" s="26"/>
      <c r="T57" s="26"/>
      <c r="U57" s="27"/>
      <c r="V57" s="27"/>
      <c r="W57" s="26">
        <f>S57+U57</f>
        <v>0</v>
      </c>
      <c r="X57" s="26">
        <f>T57+V57</f>
        <v>0</v>
      </c>
      <c r="Y57" s="59"/>
    </row>
    <row r="58" spans="1:25" ht="86.25" hidden="1" customHeight="1">
      <c r="A58" s="28" t="s">
        <v>41</v>
      </c>
      <c r="B58" s="24">
        <v>701</v>
      </c>
      <c r="C58" s="25" t="s">
        <v>18</v>
      </c>
      <c r="D58" s="25" t="s">
        <v>46</v>
      </c>
      <c r="E58" s="25" t="s">
        <v>42</v>
      </c>
      <c r="F58" s="24"/>
      <c r="G58" s="26">
        <f>G59</f>
        <v>0</v>
      </c>
      <c r="H58" s="26">
        <f t="shared" ref="H58:X58" si="50">H59</f>
        <v>0</v>
      </c>
      <c r="I58" s="26">
        <f t="shared" si="50"/>
        <v>0</v>
      </c>
      <c r="J58" s="26">
        <f t="shared" si="50"/>
        <v>0</v>
      </c>
      <c r="K58" s="26">
        <f t="shared" si="50"/>
        <v>0</v>
      </c>
      <c r="L58" s="26">
        <f t="shared" si="50"/>
        <v>0</v>
      </c>
      <c r="M58" s="26">
        <f t="shared" si="50"/>
        <v>0</v>
      </c>
      <c r="N58" s="26">
        <f t="shared" si="50"/>
        <v>0</v>
      </c>
      <c r="O58" s="26">
        <f t="shared" si="50"/>
        <v>0</v>
      </c>
      <c r="P58" s="26">
        <f t="shared" si="50"/>
        <v>0</v>
      </c>
      <c r="Q58" s="26">
        <f t="shared" si="50"/>
        <v>0</v>
      </c>
      <c r="R58" s="26">
        <f t="shared" si="50"/>
        <v>0</v>
      </c>
      <c r="S58" s="26">
        <f t="shared" si="50"/>
        <v>0</v>
      </c>
      <c r="T58" s="26">
        <f t="shared" si="50"/>
        <v>0</v>
      </c>
      <c r="U58" s="26">
        <f t="shared" si="50"/>
        <v>0</v>
      </c>
      <c r="V58" s="26">
        <f t="shared" si="50"/>
        <v>0</v>
      </c>
      <c r="W58" s="26">
        <f t="shared" si="50"/>
        <v>0</v>
      </c>
      <c r="X58" s="26">
        <f t="shared" si="50"/>
        <v>0</v>
      </c>
      <c r="Y58" s="59"/>
    </row>
    <row r="59" spans="1:25" ht="48" hidden="1">
      <c r="A59" s="28" t="s">
        <v>29</v>
      </c>
      <c r="B59" s="24">
        <v>701</v>
      </c>
      <c r="C59" s="25" t="s">
        <v>18</v>
      </c>
      <c r="D59" s="25" t="s">
        <v>46</v>
      </c>
      <c r="E59" s="25" t="s">
        <v>42</v>
      </c>
      <c r="F59" s="24">
        <v>100</v>
      </c>
      <c r="G59" s="26">
        <v>0</v>
      </c>
      <c r="H59" s="26">
        <f>G59</f>
        <v>0</v>
      </c>
      <c r="I59" s="26"/>
      <c r="J59" s="26"/>
      <c r="K59" s="26">
        <f>G59+I59</f>
        <v>0</v>
      </c>
      <c r="L59" s="26">
        <f>H59+J59</f>
        <v>0</v>
      </c>
      <c r="M59" s="26"/>
      <c r="N59" s="26"/>
      <c r="O59" s="26"/>
      <c r="P59" s="26"/>
      <c r="Q59" s="26">
        <f>M59+O59</f>
        <v>0</v>
      </c>
      <c r="R59" s="26">
        <f>N59+P59</f>
        <v>0</v>
      </c>
      <c r="S59" s="26"/>
      <c r="T59" s="26"/>
      <c r="U59" s="27"/>
      <c r="V59" s="27"/>
      <c r="W59" s="26">
        <f>S59+U59</f>
        <v>0</v>
      </c>
      <c r="X59" s="26">
        <f>T59+V59</f>
        <v>0</v>
      </c>
      <c r="Y59" s="59"/>
    </row>
    <row r="60" spans="1:25" ht="72" hidden="1">
      <c r="A60" s="28" t="s">
        <v>43</v>
      </c>
      <c r="B60" s="24">
        <v>701</v>
      </c>
      <c r="C60" s="25" t="s">
        <v>18</v>
      </c>
      <c r="D60" s="25" t="s">
        <v>20</v>
      </c>
      <c r="E60" s="25" t="s">
        <v>44</v>
      </c>
      <c r="F60" s="24"/>
      <c r="G60" s="26">
        <f>G61</f>
        <v>0</v>
      </c>
      <c r="H60" s="26">
        <f t="shared" ref="H60:X60" si="51">H61</f>
        <v>0</v>
      </c>
      <c r="I60" s="26">
        <f t="shared" si="51"/>
        <v>0</v>
      </c>
      <c r="J60" s="26">
        <f t="shared" si="51"/>
        <v>0</v>
      </c>
      <c r="K60" s="26">
        <f t="shared" si="51"/>
        <v>0</v>
      </c>
      <c r="L60" s="26">
        <f t="shared" si="51"/>
        <v>0</v>
      </c>
      <c r="M60" s="26">
        <f t="shared" si="51"/>
        <v>0</v>
      </c>
      <c r="N60" s="26">
        <f t="shared" si="51"/>
        <v>0</v>
      </c>
      <c r="O60" s="26">
        <f t="shared" si="51"/>
        <v>0</v>
      </c>
      <c r="P60" s="26">
        <f t="shared" si="51"/>
        <v>0</v>
      </c>
      <c r="Q60" s="26">
        <f t="shared" si="51"/>
        <v>0</v>
      </c>
      <c r="R60" s="26">
        <f t="shared" si="51"/>
        <v>0</v>
      </c>
      <c r="S60" s="26">
        <f t="shared" si="51"/>
        <v>0</v>
      </c>
      <c r="T60" s="26">
        <f t="shared" si="51"/>
        <v>0</v>
      </c>
      <c r="U60" s="26">
        <f t="shared" si="51"/>
        <v>0</v>
      </c>
      <c r="V60" s="26">
        <f t="shared" si="51"/>
        <v>0</v>
      </c>
      <c r="W60" s="26">
        <f t="shared" si="51"/>
        <v>0</v>
      </c>
      <c r="X60" s="26">
        <f t="shared" si="51"/>
        <v>0</v>
      </c>
      <c r="Y60" s="59"/>
    </row>
    <row r="61" spans="1:25" ht="48" hidden="1">
      <c r="A61" s="28" t="s">
        <v>29</v>
      </c>
      <c r="B61" s="24">
        <v>701</v>
      </c>
      <c r="C61" s="25" t="s">
        <v>18</v>
      </c>
      <c r="D61" s="25" t="s">
        <v>20</v>
      </c>
      <c r="E61" s="25" t="s">
        <v>44</v>
      </c>
      <c r="F61" s="24">
        <v>100</v>
      </c>
      <c r="G61" s="26"/>
      <c r="H61" s="26">
        <f>G61</f>
        <v>0</v>
      </c>
      <c r="I61" s="26"/>
      <c r="J61" s="26">
        <f>I61</f>
        <v>0</v>
      </c>
      <c r="K61" s="26">
        <f>G61+I61</f>
        <v>0</v>
      </c>
      <c r="L61" s="26">
        <f>H61+J61</f>
        <v>0</v>
      </c>
      <c r="M61" s="26"/>
      <c r="N61" s="26"/>
      <c r="O61" s="26"/>
      <c r="P61" s="26"/>
      <c r="Q61" s="26">
        <f>M61+O61</f>
        <v>0</v>
      </c>
      <c r="R61" s="26">
        <f>N61+P61</f>
        <v>0</v>
      </c>
      <c r="S61" s="26"/>
      <c r="T61" s="26"/>
      <c r="U61" s="27"/>
      <c r="V61" s="27"/>
      <c r="W61" s="26">
        <f>S61+U61</f>
        <v>0</v>
      </c>
      <c r="X61" s="26">
        <f>T61+V61</f>
        <v>0</v>
      </c>
      <c r="Y61" s="59"/>
    </row>
    <row r="62" spans="1:25">
      <c r="A62" s="28" t="s">
        <v>62</v>
      </c>
      <c r="B62" s="24">
        <v>701</v>
      </c>
      <c r="C62" s="25" t="s">
        <v>18</v>
      </c>
      <c r="D62" s="25" t="s">
        <v>63</v>
      </c>
      <c r="E62" s="25"/>
      <c r="F62" s="24"/>
      <c r="G62" s="26">
        <f>G63</f>
        <v>10405.290000000001</v>
      </c>
      <c r="H62" s="26">
        <f t="shared" ref="H62:L65" si="52">H63</f>
        <v>10405.290000000001</v>
      </c>
      <c r="I62" s="26">
        <f t="shared" si="52"/>
        <v>0</v>
      </c>
      <c r="J62" s="26">
        <f t="shared" si="52"/>
        <v>0</v>
      </c>
      <c r="K62" s="26">
        <f t="shared" si="52"/>
        <v>10405.290000000001</v>
      </c>
      <c r="L62" s="26">
        <f t="shared" si="52"/>
        <v>10405.290000000001</v>
      </c>
      <c r="M62" s="26">
        <f>M63</f>
        <v>64788.09</v>
      </c>
      <c r="N62" s="26">
        <f t="shared" ref="N62:R65" si="53">N63</f>
        <v>64788.09</v>
      </c>
      <c r="O62" s="26">
        <f t="shared" si="53"/>
        <v>0</v>
      </c>
      <c r="P62" s="26">
        <f t="shared" si="53"/>
        <v>0</v>
      </c>
      <c r="Q62" s="26">
        <f t="shared" si="53"/>
        <v>64788.09</v>
      </c>
      <c r="R62" s="26">
        <f t="shared" si="53"/>
        <v>64788.09</v>
      </c>
      <c r="S62" s="26">
        <f>S63</f>
        <v>10138.68</v>
      </c>
      <c r="T62" s="26">
        <f t="shared" ref="T62:X65" si="54">T63</f>
        <v>10138.68</v>
      </c>
      <c r="U62" s="27">
        <f t="shared" si="54"/>
        <v>0</v>
      </c>
      <c r="V62" s="27">
        <f t="shared" si="54"/>
        <v>0</v>
      </c>
      <c r="W62" s="27">
        <f t="shared" si="54"/>
        <v>10138.68</v>
      </c>
      <c r="X62" s="27">
        <f t="shared" si="54"/>
        <v>10138.68</v>
      </c>
      <c r="Y62" s="59"/>
    </row>
    <row r="63" spans="1:25">
      <c r="A63" s="30" t="s">
        <v>35</v>
      </c>
      <c r="B63" s="24">
        <v>701</v>
      </c>
      <c r="C63" s="25" t="s">
        <v>18</v>
      </c>
      <c r="D63" s="25" t="s">
        <v>63</v>
      </c>
      <c r="E63" s="25" t="s">
        <v>36</v>
      </c>
      <c r="F63" s="24"/>
      <c r="G63" s="26">
        <f>G64</f>
        <v>10405.290000000001</v>
      </c>
      <c r="H63" s="26">
        <f t="shared" si="52"/>
        <v>10405.290000000001</v>
      </c>
      <c r="I63" s="26">
        <f t="shared" si="52"/>
        <v>0</v>
      </c>
      <c r="J63" s="26">
        <f t="shared" si="52"/>
        <v>0</v>
      </c>
      <c r="K63" s="26">
        <f t="shared" si="52"/>
        <v>10405.290000000001</v>
      </c>
      <c r="L63" s="26">
        <f t="shared" si="52"/>
        <v>10405.290000000001</v>
      </c>
      <c r="M63" s="26">
        <f>M64</f>
        <v>64788.09</v>
      </c>
      <c r="N63" s="26">
        <f t="shared" si="53"/>
        <v>64788.09</v>
      </c>
      <c r="O63" s="26">
        <f t="shared" si="53"/>
        <v>0</v>
      </c>
      <c r="P63" s="26">
        <f t="shared" si="53"/>
        <v>0</v>
      </c>
      <c r="Q63" s="26">
        <f t="shared" si="53"/>
        <v>64788.09</v>
      </c>
      <c r="R63" s="26">
        <f t="shared" si="53"/>
        <v>64788.09</v>
      </c>
      <c r="S63" s="26">
        <f>S64</f>
        <v>10138.68</v>
      </c>
      <c r="T63" s="26">
        <f t="shared" si="54"/>
        <v>10138.68</v>
      </c>
      <c r="U63" s="27">
        <f t="shared" si="54"/>
        <v>0</v>
      </c>
      <c r="V63" s="27">
        <f t="shared" si="54"/>
        <v>0</v>
      </c>
      <c r="W63" s="27">
        <f t="shared" si="54"/>
        <v>10138.68</v>
      </c>
      <c r="X63" s="27">
        <f t="shared" si="54"/>
        <v>10138.68</v>
      </c>
      <c r="Y63" s="59"/>
    </row>
    <row r="64" spans="1:25" ht="24">
      <c r="A64" s="30" t="s">
        <v>37</v>
      </c>
      <c r="B64" s="24">
        <v>701</v>
      </c>
      <c r="C64" s="25" t="s">
        <v>18</v>
      </c>
      <c r="D64" s="25" t="s">
        <v>63</v>
      </c>
      <c r="E64" s="25" t="s">
        <v>38</v>
      </c>
      <c r="F64" s="24"/>
      <c r="G64" s="26">
        <f>G65</f>
        <v>10405.290000000001</v>
      </c>
      <c r="H64" s="26">
        <f t="shared" si="52"/>
        <v>10405.290000000001</v>
      </c>
      <c r="I64" s="26">
        <f t="shared" si="52"/>
        <v>0</v>
      </c>
      <c r="J64" s="26">
        <f t="shared" si="52"/>
        <v>0</v>
      </c>
      <c r="K64" s="26">
        <f t="shared" si="52"/>
        <v>10405.290000000001</v>
      </c>
      <c r="L64" s="26">
        <f t="shared" si="52"/>
        <v>10405.290000000001</v>
      </c>
      <c r="M64" s="26">
        <f>M65</f>
        <v>64788.09</v>
      </c>
      <c r="N64" s="26">
        <f t="shared" si="53"/>
        <v>64788.09</v>
      </c>
      <c r="O64" s="26">
        <f t="shared" si="53"/>
        <v>0</v>
      </c>
      <c r="P64" s="26">
        <f t="shared" si="53"/>
        <v>0</v>
      </c>
      <c r="Q64" s="26">
        <f t="shared" si="53"/>
        <v>64788.09</v>
      </c>
      <c r="R64" s="26">
        <f t="shared" si="53"/>
        <v>64788.09</v>
      </c>
      <c r="S64" s="26">
        <f>S65</f>
        <v>10138.68</v>
      </c>
      <c r="T64" s="26">
        <f t="shared" si="54"/>
        <v>10138.68</v>
      </c>
      <c r="U64" s="27">
        <f t="shared" si="54"/>
        <v>0</v>
      </c>
      <c r="V64" s="27">
        <f t="shared" si="54"/>
        <v>0</v>
      </c>
      <c r="W64" s="27">
        <f t="shared" si="54"/>
        <v>10138.68</v>
      </c>
      <c r="X64" s="27">
        <f t="shared" si="54"/>
        <v>10138.68</v>
      </c>
      <c r="Y64" s="59"/>
    </row>
    <row r="65" spans="1:25" ht="36">
      <c r="A65" s="28" t="s">
        <v>64</v>
      </c>
      <c r="B65" s="24">
        <v>701</v>
      </c>
      <c r="C65" s="25" t="s">
        <v>18</v>
      </c>
      <c r="D65" s="25" t="s">
        <v>63</v>
      </c>
      <c r="E65" s="25" t="s">
        <v>65</v>
      </c>
      <c r="F65" s="24"/>
      <c r="G65" s="26">
        <f>G66</f>
        <v>10405.290000000001</v>
      </c>
      <c r="H65" s="26">
        <f t="shared" si="52"/>
        <v>10405.290000000001</v>
      </c>
      <c r="I65" s="26">
        <f t="shared" si="52"/>
        <v>0</v>
      </c>
      <c r="J65" s="26">
        <f t="shared" si="52"/>
        <v>0</v>
      </c>
      <c r="K65" s="26">
        <f t="shared" si="52"/>
        <v>10405.290000000001</v>
      </c>
      <c r="L65" s="26">
        <f t="shared" si="52"/>
        <v>10405.290000000001</v>
      </c>
      <c r="M65" s="26">
        <f>M66</f>
        <v>64788.09</v>
      </c>
      <c r="N65" s="26">
        <f t="shared" si="53"/>
        <v>64788.09</v>
      </c>
      <c r="O65" s="26">
        <f t="shared" si="53"/>
        <v>0</v>
      </c>
      <c r="P65" s="26">
        <f t="shared" si="53"/>
        <v>0</v>
      </c>
      <c r="Q65" s="26">
        <f t="shared" si="53"/>
        <v>64788.09</v>
      </c>
      <c r="R65" s="26">
        <f t="shared" si="53"/>
        <v>64788.09</v>
      </c>
      <c r="S65" s="26">
        <f>S66</f>
        <v>10138.68</v>
      </c>
      <c r="T65" s="26">
        <f t="shared" si="54"/>
        <v>10138.68</v>
      </c>
      <c r="U65" s="27">
        <f t="shared" si="54"/>
        <v>0</v>
      </c>
      <c r="V65" s="27">
        <f t="shared" si="54"/>
        <v>0</v>
      </c>
      <c r="W65" s="27">
        <f t="shared" si="54"/>
        <v>10138.68</v>
      </c>
      <c r="X65" s="27">
        <f t="shared" si="54"/>
        <v>10138.68</v>
      </c>
      <c r="Y65" s="59"/>
    </row>
    <row r="66" spans="1:25" ht="24">
      <c r="A66" s="28" t="s">
        <v>30</v>
      </c>
      <c r="B66" s="24">
        <v>701</v>
      </c>
      <c r="C66" s="25" t="s">
        <v>18</v>
      </c>
      <c r="D66" s="25" t="s">
        <v>63</v>
      </c>
      <c r="E66" s="25" t="s">
        <v>65</v>
      </c>
      <c r="F66" s="24">
        <v>200</v>
      </c>
      <c r="G66" s="26">
        <v>10405.290000000001</v>
      </c>
      <c r="H66" s="26">
        <f>G66</f>
        <v>10405.290000000001</v>
      </c>
      <c r="I66" s="26"/>
      <c r="J66" s="26">
        <f>I66</f>
        <v>0</v>
      </c>
      <c r="K66" s="26">
        <f>G66+I66</f>
        <v>10405.290000000001</v>
      </c>
      <c r="L66" s="26">
        <f>H66+J66</f>
        <v>10405.290000000001</v>
      </c>
      <c r="M66" s="26">
        <v>64788.09</v>
      </c>
      <c r="N66" s="26">
        <f>M66</f>
        <v>64788.09</v>
      </c>
      <c r="O66" s="26"/>
      <c r="P66" s="26">
        <f>O66</f>
        <v>0</v>
      </c>
      <c r="Q66" s="26">
        <f>M66+O66</f>
        <v>64788.09</v>
      </c>
      <c r="R66" s="26">
        <f>N66+P66</f>
        <v>64788.09</v>
      </c>
      <c r="S66" s="26">
        <v>10138.68</v>
      </c>
      <c r="T66" s="26">
        <f>S66</f>
        <v>10138.68</v>
      </c>
      <c r="U66" s="27"/>
      <c r="V66" s="27">
        <f>U66</f>
        <v>0</v>
      </c>
      <c r="W66" s="27">
        <f>S66+U66</f>
        <v>10138.68</v>
      </c>
      <c r="X66" s="27">
        <f>T66+V66</f>
        <v>10138.68</v>
      </c>
      <c r="Y66" s="59"/>
    </row>
    <row r="67" spans="1:25">
      <c r="A67" s="28" t="s">
        <v>66</v>
      </c>
      <c r="B67" s="24">
        <v>701</v>
      </c>
      <c r="C67" s="25" t="s">
        <v>18</v>
      </c>
      <c r="D67" s="25" t="s">
        <v>67</v>
      </c>
      <c r="E67" s="25"/>
      <c r="F67" s="24"/>
      <c r="G67" s="26">
        <f t="shared" ref="G67:V69" si="55">G68</f>
        <v>9469262.8800000008</v>
      </c>
      <c r="H67" s="26">
        <f t="shared" si="55"/>
        <v>0</v>
      </c>
      <c r="I67" s="26">
        <f t="shared" si="55"/>
        <v>0</v>
      </c>
      <c r="J67" s="26">
        <f t="shared" si="55"/>
        <v>0</v>
      </c>
      <c r="K67" s="26">
        <f t="shared" si="55"/>
        <v>9469262.8800000008</v>
      </c>
      <c r="L67" s="26">
        <f t="shared" si="55"/>
        <v>0</v>
      </c>
      <c r="M67" s="26">
        <f t="shared" si="55"/>
        <v>0</v>
      </c>
      <c r="N67" s="26">
        <f t="shared" si="55"/>
        <v>0</v>
      </c>
      <c r="O67" s="26">
        <f t="shared" si="55"/>
        <v>0</v>
      </c>
      <c r="P67" s="26">
        <f t="shared" si="55"/>
        <v>0</v>
      </c>
      <c r="Q67" s="26">
        <f t="shared" si="55"/>
        <v>0</v>
      </c>
      <c r="R67" s="26">
        <f t="shared" si="55"/>
        <v>0</v>
      </c>
      <c r="S67" s="26">
        <f t="shared" si="55"/>
        <v>0</v>
      </c>
      <c r="T67" s="26">
        <f t="shared" si="55"/>
        <v>0</v>
      </c>
      <c r="U67" s="27">
        <f t="shared" si="55"/>
        <v>0</v>
      </c>
      <c r="V67" s="27">
        <f t="shared" si="55"/>
        <v>0</v>
      </c>
      <c r="W67" s="27">
        <f t="shared" ref="S67:X69" si="56">W68</f>
        <v>0</v>
      </c>
      <c r="X67" s="27">
        <f t="shared" si="56"/>
        <v>0</v>
      </c>
      <c r="Y67" s="59"/>
    </row>
    <row r="68" spans="1:25">
      <c r="A68" s="30" t="s">
        <v>35</v>
      </c>
      <c r="B68" s="24">
        <v>701</v>
      </c>
      <c r="C68" s="25" t="s">
        <v>18</v>
      </c>
      <c r="D68" s="25" t="s">
        <v>67</v>
      </c>
      <c r="E68" s="25" t="s">
        <v>36</v>
      </c>
      <c r="F68" s="24"/>
      <c r="G68" s="26">
        <f t="shared" si="55"/>
        <v>9469262.8800000008</v>
      </c>
      <c r="H68" s="26">
        <f t="shared" si="55"/>
        <v>0</v>
      </c>
      <c r="I68" s="26">
        <f t="shared" si="55"/>
        <v>0</v>
      </c>
      <c r="J68" s="26">
        <f t="shared" si="55"/>
        <v>0</v>
      </c>
      <c r="K68" s="26">
        <f t="shared" si="55"/>
        <v>9469262.8800000008</v>
      </c>
      <c r="L68" s="26">
        <f t="shared" si="55"/>
        <v>0</v>
      </c>
      <c r="M68" s="26">
        <f t="shared" si="55"/>
        <v>0</v>
      </c>
      <c r="N68" s="26">
        <f t="shared" si="55"/>
        <v>0</v>
      </c>
      <c r="O68" s="26">
        <f t="shared" si="55"/>
        <v>0</v>
      </c>
      <c r="P68" s="26">
        <f t="shared" si="55"/>
        <v>0</v>
      </c>
      <c r="Q68" s="26">
        <f t="shared" si="55"/>
        <v>0</v>
      </c>
      <c r="R68" s="26">
        <f t="shared" si="55"/>
        <v>0</v>
      </c>
      <c r="S68" s="26">
        <f t="shared" si="56"/>
        <v>0</v>
      </c>
      <c r="T68" s="26">
        <f t="shared" si="56"/>
        <v>0</v>
      </c>
      <c r="U68" s="27">
        <f t="shared" si="56"/>
        <v>0</v>
      </c>
      <c r="V68" s="27">
        <f t="shared" si="56"/>
        <v>0</v>
      </c>
      <c r="W68" s="27">
        <f t="shared" si="56"/>
        <v>0</v>
      </c>
      <c r="X68" s="27">
        <f t="shared" si="56"/>
        <v>0</v>
      </c>
      <c r="Y68" s="59"/>
    </row>
    <row r="69" spans="1:25" ht="24">
      <c r="A69" s="30" t="s">
        <v>37</v>
      </c>
      <c r="B69" s="24">
        <v>701</v>
      </c>
      <c r="C69" s="25" t="s">
        <v>18</v>
      </c>
      <c r="D69" s="25" t="s">
        <v>67</v>
      </c>
      <c r="E69" s="25" t="s">
        <v>38</v>
      </c>
      <c r="F69" s="24"/>
      <c r="G69" s="26">
        <f t="shared" si="55"/>
        <v>9469262.8800000008</v>
      </c>
      <c r="H69" s="26">
        <f t="shared" si="55"/>
        <v>0</v>
      </c>
      <c r="I69" s="26">
        <f t="shared" si="55"/>
        <v>0</v>
      </c>
      <c r="J69" s="26">
        <f t="shared" si="55"/>
        <v>0</v>
      </c>
      <c r="K69" s="26">
        <f t="shared" si="55"/>
        <v>9469262.8800000008</v>
      </c>
      <c r="L69" s="26">
        <f t="shared" si="55"/>
        <v>0</v>
      </c>
      <c r="M69" s="26">
        <f t="shared" si="55"/>
        <v>0</v>
      </c>
      <c r="N69" s="26">
        <f t="shared" si="55"/>
        <v>0</v>
      </c>
      <c r="O69" s="26">
        <f t="shared" si="55"/>
        <v>0</v>
      </c>
      <c r="P69" s="26">
        <f t="shared" si="55"/>
        <v>0</v>
      </c>
      <c r="Q69" s="26">
        <f t="shared" si="55"/>
        <v>0</v>
      </c>
      <c r="R69" s="26">
        <f t="shared" si="55"/>
        <v>0</v>
      </c>
      <c r="S69" s="26">
        <f t="shared" si="56"/>
        <v>0</v>
      </c>
      <c r="T69" s="26">
        <f t="shared" si="56"/>
        <v>0</v>
      </c>
      <c r="U69" s="27">
        <f t="shared" si="56"/>
        <v>0</v>
      </c>
      <c r="V69" s="27">
        <f t="shared" si="56"/>
        <v>0</v>
      </c>
      <c r="W69" s="27">
        <f t="shared" si="56"/>
        <v>0</v>
      </c>
      <c r="X69" s="27">
        <f t="shared" si="56"/>
        <v>0</v>
      </c>
      <c r="Y69" s="59"/>
    </row>
    <row r="70" spans="1:25" ht="24">
      <c r="A70" s="28" t="s">
        <v>68</v>
      </c>
      <c r="B70" s="24">
        <v>701</v>
      </c>
      <c r="C70" s="25" t="s">
        <v>18</v>
      </c>
      <c r="D70" s="25" t="s">
        <v>67</v>
      </c>
      <c r="E70" s="25" t="s">
        <v>69</v>
      </c>
      <c r="F70" s="24"/>
      <c r="G70" s="26">
        <f t="shared" ref="G70:X70" si="57">SUM(G71:G71)</f>
        <v>9469262.8800000008</v>
      </c>
      <c r="H70" s="26">
        <f t="shared" si="57"/>
        <v>0</v>
      </c>
      <c r="I70" s="26">
        <f t="shared" si="57"/>
        <v>0</v>
      </c>
      <c r="J70" s="26">
        <f t="shared" si="57"/>
        <v>0</v>
      </c>
      <c r="K70" s="26">
        <f t="shared" si="57"/>
        <v>9469262.8800000008</v>
      </c>
      <c r="L70" s="26">
        <f t="shared" si="57"/>
        <v>0</v>
      </c>
      <c r="M70" s="26">
        <f t="shared" si="57"/>
        <v>0</v>
      </c>
      <c r="N70" s="26">
        <f t="shared" si="57"/>
        <v>0</v>
      </c>
      <c r="O70" s="26">
        <f t="shared" si="57"/>
        <v>0</v>
      </c>
      <c r="P70" s="26">
        <f t="shared" si="57"/>
        <v>0</v>
      </c>
      <c r="Q70" s="26">
        <f t="shared" si="57"/>
        <v>0</v>
      </c>
      <c r="R70" s="26">
        <f t="shared" si="57"/>
        <v>0</v>
      </c>
      <c r="S70" s="26">
        <f t="shared" si="57"/>
        <v>0</v>
      </c>
      <c r="T70" s="26">
        <f t="shared" si="57"/>
        <v>0</v>
      </c>
      <c r="U70" s="27">
        <f t="shared" si="57"/>
        <v>0</v>
      </c>
      <c r="V70" s="27">
        <f t="shared" si="57"/>
        <v>0</v>
      </c>
      <c r="W70" s="27">
        <f t="shared" si="57"/>
        <v>0</v>
      </c>
      <c r="X70" s="27">
        <f t="shared" si="57"/>
        <v>0</v>
      </c>
      <c r="Y70" s="59"/>
    </row>
    <row r="71" spans="1:25">
      <c r="A71" s="28" t="s">
        <v>54</v>
      </c>
      <c r="B71" s="24">
        <v>701</v>
      </c>
      <c r="C71" s="25" t="s">
        <v>18</v>
      </c>
      <c r="D71" s="25" t="s">
        <v>67</v>
      </c>
      <c r="E71" s="25" t="s">
        <v>69</v>
      </c>
      <c r="F71" s="24">
        <v>800</v>
      </c>
      <c r="G71" s="26">
        <v>9469262.8800000008</v>
      </c>
      <c r="H71" s="26"/>
      <c r="I71" s="26"/>
      <c r="J71" s="26"/>
      <c r="K71" s="26">
        <f>G71+I71</f>
        <v>9469262.8800000008</v>
      </c>
      <c r="L71" s="26">
        <f>H71+J71</f>
        <v>0</v>
      </c>
      <c r="M71" s="26">
        <v>0</v>
      </c>
      <c r="N71" s="26"/>
      <c r="O71" s="26"/>
      <c r="P71" s="26"/>
      <c r="Q71" s="26">
        <f>M71+O71</f>
        <v>0</v>
      </c>
      <c r="R71" s="26">
        <f>N71+P71</f>
        <v>0</v>
      </c>
      <c r="S71" s="26">
        <v>0</v>
      </c>
      <c r="T71" s="26"/>
      <c r="U71" s="27"/>
      <c r="V71" s="27"/>
      <c r="W71" s="27">
        <f>S71+U71</f>
        <v>0</v>
      </c>
      <c r="X71" s="27">
        <f>T71+V71</f>
        <v>0</v>
      </c>
      <c r="Y71" s="59"/>
    </row>
    <row r="72" spans="1:25">
      <c r="A72" s="28" t="s">
        <v>70</v>
      </c>
      <c r="B72" s="24">
        <v>701</v>
      </c>
      <c r="C72" s="25" t="s">
        <v>18</v>
      </c>
      <c r="D72" s="25" t="s">
        <v>71</v>
      </c>
      <c r="E72" s="25"/>
      <c r="F72" s="24"/>
      <c r="G72" s="26">
        <f t="shared" ref="G72:X72" si="58">G78+G89+G73</f>
        <v>7861785.0999999996</v>
      </c>
      <c r="H72" s="26">
        <f t="shared" si="58"/>
        <v>2079115.5</v>
      </c>
      <c r="I72" s="26">
        <f t="shared" si="58"/>
        <v>0</v>
      </c>
      <c r="J72" s="26">
        <f t="shared" si="58"/>
        <v>0</v>
      </c>
      <c r="K72" s="26">
        <f t="shared" si="58"/>
        <v>7861785.0999999996</v>
      </c>
      <c r="L72" s="26">
        <f t="shared" si="58"/>
        <v>2079115.5</v>
      </c>
      <c r="M72" s="26">
        <f t="shared" si="58"/>
        <v>7217635.0999999996</v>
      </c>
      <c r="N72" s="26">
        <f t="shared" si="58"/>
        <v>2079115.5</v>
      </c>
      <c r="O72" s="26">
        <f t="shared" si="58"/>
        <v>0</v>
      </c>
      <c r="P72" s="26">
        <f t="shared" si="58"/>
        <v>0</v>
      </c>
      <c r="Q72" s="26">
        <f t="shared" si="58"/>
        <v>7217635.0999999996</v>
      </c>
      <c r="R72" s="26">
        <f t="shared" si="58"/>
        <v>2079115.5</v>
      </c>
      <c r="S72" s="26">
        <f t="shared" si="58"/>
        <v>7135830.5300000003</v>
      </c>
      <c r="T72" s="26">
        <f t="shared" si="58"/>
        <v>2079115.5</v>
      </c>
      <c r="U72" s="27">
        <f t="shared" si="58"/>
        <v>0</v>
      </c>
      <c r="V72" s="27">
        <f t="shared" si="58"/>
        <v>0</v>
      </c>
      <c r="W72" s="27">
        <f t="shared" si="58"/>
        <v>7135830.5300000003</v>
      </c>
      <c r="X72" s="27">
        <f t="shared" si="58"/>
        <v>2079115.5</v>
      </c>
      <c r="Y72" s="59"/>
    </row>
    <row r="73" spans="1:25" ht="24" hidden="1">
      <c r="A73" s="23" t="s">
        <v>72</v>
      </c>
      <c r="B73" s="24">
        <v>701</v>
      </c>
      <c r="C73" s="25" t="s">
        <v>18</v>
      </c>
      <c r="D73" s="25" t="s">
        <v>71</v>
      </c>
      <c r="E73" s="25" t="s">
        <v>73</v>
      </c>
      <c r="F73" s="24"/>
      <c r="G73" s="26">
        <f>G74</f>
        <v>0</v>
      </c>
      <c r="H73" s="26">
        <f t="shared" ref="H73:L75" si="59">H74</f>
        <v>0</v>
      </c>
      <c r="I73" s="26">
        <f t="shared" si="59"/>
        <v>0</v>
      </c>
      <c r="J73" s="26">
        <f t="shared" si="59"/>
        <v>0</v>
      </c>
      <c r="K73" s="26">
        <f t="shared" si="59"/>
        <v>0</v>
      </c>
      <c r="L73" s="26">
        <f t="shared" si="59"/>
        <v>0</v>
      </c>
      <c r="M73" s="26">
        <f>M74</f>
        <v>0</v>
      </c>
      <c r="N73" s="26">
        <f t="shared" ref="N73:R75" si="60">N74</f>
        <v>0</v>
      </c>
      <c r="O73" s="26">
        <f t="shared" si="60"/>
        <v>0</v>
      </c>
      <c r="P73" s="26">
        <f t="shared" si="60"/>
        <v>0</v>
      </c>
      <c r="Q73" s="26">
        <f t="shared" si="60"/>
        <v>0</v>
      </c>
      <c r="R73" s="26">
        <f t="shared" si="60"/>
        <v>0</v>
      </c>
      <c r="S73" s="26">
        <f>S74</f>
        <v>0</v>
      </c>
      <c r="T73" s="26">
        <f t="shared" ref="T73:X75" si="61">T74</f>
        <v>0</v>
      </c>
      <c r="U73" s="27">
        <f t="shared" si="61"/>
        <v>0</v>
      </c>
      <c r="V73" s="27">
        <f t="shared" si="61"/>
        <v>0</v>
      </c>
      <c r="W73" s="27">
        <f t="shared" si="61"/>
        <v>0</v>
      </c>
      <c r="X73" s="27">
        <f t="shared" si="61"/>
        <v>0</v>
      </c>
      <c r="Y73" s="59"/>
    </row>
    <row r="74" spans="1:25" ht="24" hidden="1">
      <c r="A74" s="28" t="s">
        <v>74</v>
      </c>
      <c r="B74" s="24">
        <v>701</v>
      </c>
      <c r="C74" s="25" t="s">
        <v>18</v>
      </c>
      <c r="D74" s="25" t="s">
        <v>71</v>
      </c>
      <c r="E74" s="25" t="s">
        <v>75</v>
      </c>
      <c r="F74" s="24"/>
      <c r="G74" s="26">
        <f>G75</f>
        <v>0</v>
      </c>
      <c r="H74" s="26">
        <f t="shared" si="59"/>
        <v>0</v>
      </c>
      <c r="I74" s="26">
        <f t="shared" si="59"/>
        <v>0</v>
      </c>
      <c r="J74" s="26">
        <f t="shared" si="59"/>
        <v>0</v>
      </c>
      <c r="K74" s="26">
        <f t="shared" si="59"/>
        <v>0</v>
      </c>
      <c r="L74" s="26">
        <f t="shared" si="59"/>
        <v>0</v>
      </c>
      <c r="M74" s="26">
        <f>M75</f>
        <v>0</v>
      </c>
      <c r="N74" s="26">
        <f t="shared" si="60"/>
        <v>0</v>
      </c>
      <c r="O74" s="26">
        <f t="shared" si="60"/>
        <v>0</v>
      </c>
      <c r="P74" s="26">
        <f t="shared" si="60"/>
        <v>0</v>
      </c>
      <c r="Q74" s="26">
        <f t="shared" si="60"/>
        <v>0</v>
      </c>
      <c r="R74" s="26">
        <f t="shared" si="60"/>
        <v>0</v>
      </c>
      <c r="S74" s="26">
        <f>S75</f>
        <v>0</v>
      </c>
      <c r="T74" s="26">
        <f t="shared" si="61"/>
        <v>0</v>
      </c>
      <c r="U74" s="27">
        <f t="shared" si="61"/>
        <v>0</v>
      </c>
      <c r="V74" s="27">
        <f t="shared" si="61"/>
        <v>0</v>
      </c>
      <c r="W74" s="27">
        <f t="shared" si="61"/>
        <v>0</v>
      </c>
      <c r="X74" s="27">
        <f t="shared" si="61"/>
        <v>0</v>
      </c>
      <c r="Y74" s="59"/>
    </row>
    <row r="75" spans="1:25" ht="36" hidden="1">
      <c r="A75" s="28" t="s">
        <v>76</v>
      </c>
      <c r="B75" s="24">
        <v>701</v>
      </c>
      <c r="C75" s="25" t="s">
        <v>18</v>
      </c>
      <c r="D75" s="25" t="s">
        <v>71</v>
      </c>
      <c r="E75" s="25" t="s">
        <v>77</v>
      </c>
      <c r="F75" s="24"/>
      <c r="G75" s="26">
        <f>G76</f>
        <v>0</v>
      </c>
      <c r="H75" s="26">
        <f t="shared" si="59"/>
        <v>0</v>
      </c>
      <c r="I75" s="26">
        <f t="shared" si="59"/>
        <v>0</v>
      </c>
      <c r="J75" s="26">
        <f t="shared" si="59"/>
        <v>0</v>
      </c>
      <c r="K75" s="26">
        <f t="shared" si="59"/>
        <v>0</v>
      </c>
      <c r="L75" s="26">
        <f t="shared" si="59"/>
        <v>0</v>
      </c>
      <c r="M75" s="26">
        <f>M76</f>
        <v>0</v>
      </c>
      <c r="N75" s="26">
        <f t="shared" si="60"/>
        <v>0</v>
      </c>
      <c r="O75" s="26">
        <f t="shared" si="60"/>
        <v>0</v>
      </c>
      <c r="P75" s="26">
        <f t="shared" si="60"/>
        <v>0</v>
      </c>
      <c r="Q75" s="26">
        <f t="shared" si="60"/>
        <v>0</v>
      </c>
      <c r="R75" s="26">
        <f t="shared" si="60"/>
        <v>0</v>
      </c>
      <c r="S75" s="26">
        <f>S76</f>
        <v>0</v>
      </c>
      <c r="T75" s="26">
        <f t="shared" si="61"/>
        <v>0</v>
      </c>
      <c r="U75" s="27">
        <f t="shared" si="61"/>
        <v>0</v>
      </c>
      <c r="V75" s="27">
        <f t="shared" si="61"/>
        <v>0</v>
      </c>
      <c r="W75" s="27">
        <f t="shared" si="61"/>
        <v>0</v>
      </c>
      <c r="X75" s="27">
        <f t="shared" si="61"/>
        <v>0</v>
      </c>
      <c r="Y75" s="59"/>
    </row>
    <row r="76" spans="1:25" ht="48" hidden="1">
      <c r="A76" s="28" t="s">
        <v>78</v>
      </c>
      <c r="B76" s="24">
        <v>701</v>
      </c>
      <c r="C76" s="25" t="s">
        <v>18</v>
      </c>
      <c r="D76" s="25" t="s">
        <v>71</v>
      </c>
      <c r="E76" s="25" t="s">
        <v>79</v>
      </c>
      <c r="F76" s="24"/>
      <c r="G76" s="26">
        <f t="shared" ref="G76:L76" si="62">SUM(G77:G77)</f>
        <v>0</v>
      </c>
      <c r="H76" s="26">
        <f t="shared" si="62"/>
        <v>0</v>
      </c>
      <c r="I76" s="26">
        <f t="shared" si="62"/>
        <v>0</v>
      </c>
      <c r="J76" s="26">
        <f t="shared" si="62"/>
        <v>0</v>
      </c>
      <c r="K76" s="26">
        <f t="shared" si="62"/>
        <v>0</v>
      </c>
      <c r="L76" s="26">
        <f t="shared" si="62"/>
        <v>0</v>
      </c>
      <c r="M76" s="26">
        <f t="shared" ref="M76:X76" si="63">SUM(M77:M77)</f>
        <v>0</v>
      </c>
      <c r="N76" s="26">
        <f t="shared" si="63"/>
        <v>0</v>
      </c>
      <c r="O76" s="26">
        <f t="shared" si="63"/>
        <v>0</v>
      </c>
      <c r="P76" s="26">
        <f t="shared" si="63"/>
        <v>0</v>
      </c>
      <c r="Q76" s="26">
        <f t="shared" si="63"/>
        <v>0</v>
      </c>
      <c r="R76" s="26">
        <f t="shared" si="63"/>
        <v>0</v>
      </c>
      <c r="S76" s="26">
        <f t="shared" si="63"/>
        <v>0</v>
      </c>
      <c r="T76" s="26">
        <f t="shared" si="63"/>
        <v>0</v>
      </c>
      <c r="U76" s="27">
        <f t="shared" si="63"/>
        <v>0</v>
      </c>
      <c r="V76" s="27">
        <f t="shared" si="63"/>
        <v>0</v>
      </c>
      <c r="W76" s="27">
        <f t="shared" si="63"/>
        <v>0</v>
      </c>
      <c r="X76" s="27">
        <f t="shared" si="63"/>
        <v>0</v>
      </c>
      <c r="Y76" s="59"/>
    </row>
    <row r="77" spans="1:25" hidden="1">
      <c r="A77" s="28" t="s">
        <v>57</v>
      </c>
      <c r="B77" s="24">
        <v>701</v>
      </c>
      <c r="C77" s="25" t="s">
        <v>18</v>
      </c>
      <c r="D77" s="25" t="s">
        <v>71</v>
      </c>
      <c r="E77" s="25" t="s">
        <v>79</v>
      </c>
      <c r="F77" s="24">
        <v>300</v>
      </c>
      <c r="G77" s="26">
        <v>0</v>
      </c>
      <c r="H77" s="26"/>
      <c r="I77" s="26"/>
      <c r="J77" s="26"/>
      <c r="K77" s="26">
        <f>G77+I77</f>
        <v>0</v>
      </c>
      <c r="L77" s="26">
        <f>H77+J77</f>
        <v>0</v>
      </c>
      <c r="M77" s="26"/>
      <c r="N77" s="26"/>
      <c r="O77" s="26"/>
      <c r="P77" s="26"/>
      <c r="Q77" s="26">
        <f>M77+O77</f>
        <v>0</v>
      </c>
      <c r="R77" s="26">
        <f>N77+P77</f>
        <v>0</v>
      </c>
      <c r="S77" s="26"/>
      <c r="T77" s="26"/>
      <c r="U77" s="27"/>
      <c r="V77" s="27"/>
      <c r="W77" s="27">
        <f>S77+U77</f>
        <v>0</v>
      </c>
      <c r="X77" s="27">
        <f>T77+V77</f>
        <v>0</v>
      </c>
      <c r="Y77" s="59"/>
    </row>
    <row r="78" spans="1:25" ht="24">
      <c r="A78" s="28" t="s">
        <v>21</v>
      </c>
      <c r="B78" s="24">
        <v>701</v>
      </c>
      <c r="C78" s="25" t="s">
        <v>18</v>
      </c>
      <c r="D78" s="25" t="s">
        <v>71</v>
      </c>
      <c r="E78" s="25" t="s">
        <v>22</v>
      </c>
      <c r="F78" s="24"/>
      <c r="G78" s="26">
        <f>G79</f>
        <v>3402919.6</v>
      </c>
      <c r="H78" s="26">
        <f t="shared" ref="H78:L78" si="64">H79</f>
        <v>0</v>
      </c>
      <c r="I78" s="26">
        <f t="shared" si="64"/>
        <v>0</v>
      </c>
      <c r="J78" s="26">
        <f t="shared" si="64"/>
        <v>0</v>
      </c>
      <c r="K78" s="26">
        <f t="shared" si="64"/>
        <v>3402919.6</v>
      </c>
      <c r="L78" s="26">
        <f t="shared" si="64"/>
        <v>0</v>
      </c>
      <c r="M78" s="26">
        <f>M79</f>
        <v>3402919.6</v>
      </c>
      <c r="N78" s="26">
        <f t="shared" ref="N78:R78" si="65">N79</f>
        <v>0</v>
      </c>
      <c r="O78" s="26">
        <f t="shared" si="65"/>
        <v>0</v>
      </c>
      <c r="P78" s="26">
        <f t="shared" si="65"/>
        <v>0</v>
      </c>
      <c r="Q78" s="26">
        <f t="shared" si="65"/>
        <v>3402919.6</v>
      </c>
      <c r="R78" s="26">
        <f t="shared" si="65"/>
        <v>0</v>
      </c>
      <c r="S78" s="26">
        <f>S79</f>
        <v>3402919.6</v>
      </c>
      <c r="T78" s="26">
        <f t="shared" ref="T78:X78" si="66">T79</f>
        <v>0</v>
      </c>
      <c r="U78" s="27">
        <f t="shared" si="66"/>
        <v>0</v>
      </c>
      <c r="V78" s="27">
        <f t="shared" si="66"/>
        <v>0</v>
      </c>
      <c r="W78" s="27">
        <f t="shared" si="66"/>
        <v>3402919.6</v>
      </c>
      <c r="X78" s="27">
        <f t="shared" si="66"/>
        <v>0</v>
      </c>
      <c r="Y78" s="59"/>
    </row>
    <row r="79" spans="1:25" ht="24">
      <c r="A79" s="28" t="s">
        <v>80</v>
      </c>
      <c r="B79" s="24">
        <v>701</v>
      </c>
      <c r="C79" s="25" t="s">
        <v>18</v>
      </c>
      <c r="D79" s="25" t="s">
        <v>71</v>
      </c>
      <c r="E79" s="25" t="s">
        <v>81</v>
      </c>
      <c r="F79" s="24"/>
      <c r="G79" s="26">
        <f>G80+G83+G86</f>
        <v>3402919.6</v>
      </c>
      <c r="H79" s="26">
        <f t="shared" ref="H79:L79" si="67">H80+H83+H86</f>
        <v>0</v>
      </c>
      <c r="I79" s="26">
        <f t="shared" si="67"/>
        <v>0</v>
      </c>
      <c r="J79" s="26">
        <f t="shared" si="67"/>
        <v>0</v>
      </c>
      <c r="K79" s="26">
        <f t="shared" si="67"/>
        <v>3402919.6</v>
      </c>
      <c r="L79" s="26">
        <f t="shared" si="67"/>
        <v>0</v>
      </c>
      <c r="M79" s="26">
        <f>M80+M83+M86</f>
        <v>3402919.6</v>
      </c>
      <c r="N79" s="26">
        <f t="shared" ref="N79:R79" si="68">N80+N83+N86</f>
        <v>0</v>
      </c>
      <c r="O79" s="26">
        <f t="shared" si="68"/>
        <v>0</v>
      </c>
      <c r="P79" s="26">
        <f t="shared" si="68"/>
        <v>0</v>
      </c>
      <c r="Q79" s="26">
        <f t="shared" si="68"/>
        <v>3402919.6</v>
      </c>
      <c r="R79" s="26">
        <f t="shared" si="68"/>
        <v>0</v>
      </c>
      <c r="S79" s="26">
        <f>S80+S83+S86</f>
        <v>3402919.6</v>
      </c>
      <c r="T79" s="26">
        <f t="shared" ref="T79:X79" si="69">T80+T83+T86</f>
        <v>0</v>
      </c>
      <c r="U79" s="27">
        <f t="shared" si="69"/>
        <v>0</v>
      </c>
      <c r="V79" s="27">
        <f t="shared" si="69"/>
        <v>0</v>
      </c>
      <c r="W79" s="27">
        <f t="shared" si="69"/>
        <v>3402919.6</v>
      </c>
      <c r="X79" s="27">
        <f t="shared" si="69"/>
        <v>0</v>
      </c>
      <c r="Y79" s="59"/>
    </row>
    <row r="80" spans="1:25" ht="48">
      <c r="A80" s="28" t="s">
        <v>82</v>
      </c>
      <c r="B80" s="24">
        <v>701</v>
      </c>
      <c r="C80" s="25" t="s">
        <v>18</v>
      </c>
      <c r="D80" s="25" t="s">
        <v>71</v>
      </c>
      <c r="E80" s="25" t="s">
        <v>83</v>
      </c>
      <c r="F80" s="24"/>
      <c r="G80" s="26">
        <f t="shared" ref="G80:V81" si="70">G81</f>
        <v>2565919.6</v>
      </c>
      <c r="H80" s="26">
        <f t="shared" si="70"/>
        <v>0</v>
      </c>
      <c r="I80" s="26">
        <f t="shared" si="70"/>
        <v>0</v>
      </c>
      <c r="J80" s="26">
        <f t="shared" si="70"/>
        <v>0</v>
      </c>
      <c r="K80" s="26">
        <f t="shared" si="70"/>
        <v>2565919.6</v>
      </c>
      <c r="L80" s="26">
        <f t="shared" si="70"/>
        <v>0</v>
      </c>
      <c r="M80" s="26">
        <f t="shared" si="70"/>
        <v>2565919.6</v>
      </c>
      <c r="N80" s="26">
        <f t="shared" si="70"/>
        <v>0</v>
      </c>
      <c r="O80" s="26">
        <f t="shared" si="70"/>
        <v>0</v>
      </c>
      <c r="P80" s="26">
        <f t="shared" si="70"/>
        <v>0</v>
      </c>
      <c r="Q80" s="26">
        <f t="shared" si="70"/>
        <v>2565919.6</v>
      </c>
      <c r="R80" s="26">
        <f t="shared" si="70"/>
        <v>0</v>
      </c>
      <c r="S80" s="26">
        <f t="shared" si="70"/>
        <v>2565919.6</v>
      </c>
      <c r="T80" s="26">
        <f t="shared" si="70"/>
        <v>0</v>
      </c>
      <c r="U80" s="27">
        <f t="shared" si="70"/>
        <v>0</v>
      </c>
      <c r="V80" s="27">
        <f t="shared" si="70"/>
        <v>0</v>
      </c>
      <c r="W80" s="27">
        <f t="shared" ref="W80:X81" si="71">W81</f>
        <v>2565919.6</v>
      </c>
      <c r="X80" s="27">
        <f t="shared" si="71"/>
        <v>0</v>
      </c>
      <c r="Y80" s="59"/>
    </row>
    <row r="81" spans="1:25" ht="36">
      <c r="A81" s="29" t="s">
        <v>84</v>
      </c>
      <c r="B81" s="24">
        <v>701</v>
      </c>
      <c r="C81" s="25" t="s">
        <v>18</v>
      </c>
      <c r="D81" s="25" t="s">
        <v>71</v>
      </c>
      <c r="E81" s="25" t="s">
        <v>85</v>
      </c>
      <c r="F81" s="24"/>
      <c r="G81" s="26">
        <f t="shared" si="70"/>
        <v>2565919.6</v>
      </c>
      <c r="H81" s="26">
        <f t="shared" si="70"/>
        <v>0</v>
      </c>
      <c r="I81" s="26">
        <f t="shared" si="70"/>
        <v>0</v>
      </c>
      <c r="J81" s="26">
        <f t="shared" si="70"/>
        <v>0</v>
      </c>
      <c r="K81" s="26">
        <f t="shared" si="70"/>
        <v>2565919.6</v>
      </c>
      <c r="L81" s="26">
        <f t="shared" si="70"/>
        <v>0</v>
      </c>
      <c r="M81" s="26">
        <f t="shared" si="70"/>
        <v>2565919.6</v>
      </c>
      <c r="N81" s="26">
        <f t="shared" si="70"/>
        <v>0</v>
      </c>
      <c r="O81" s="26">
        <f t="shared" si="70"/>
        <v>0</v>
      </c>
      <c r="P81" s="26">
        <f t="shared" si="70"/>
        <v>0</v>
      </c>
      <c r="Q81" s="26">
        <f t="shared" si="70"/>
        <v>2565919.6</v>
      </c>
      <c r="R81" s="26">
        <f t="shared" si="70"/>
        <v>0</v>
      </c>
      <c r="S81" s="26">
        <f t="shared" si="70"/>
        <v>2565919.6</v>
      </c>
      <c r="T81" s="26">
        <f t="shared" si="70"/>
        <v>0</v>
      </c>
      <c r="U81" s="27">
        <f t="shared" si="70"/>
        <v>0</v>
      </c>
      <c r="V81" s="27">
        <f t="shared" si="70"/>
        <v>0</v>
      </c>
      <c r="W81" s="27">
        <f t="shared" si="71"/>
        <v>2565919.6</v>
      </c>
      <c r="X81" s="27">
        <f t="shared" si="71"/>
        <v>0</v>
      </c>
      <c r="Y81" s="59"/>
    </row>
    <row r="82" spans="1:25" ht="24">
      <c r="A82" s="28" t="s">
        <v>30</v>
      </c>
      <c r="B82" s="24">
        <v>701</v>
      </c>
      <c r="C82" s="25" t="s">
        <v>18</v>
      </c>
      <c r="D82" s="25" t="s">
        <v>71</v>
      </c>
      <c r="E82" s="25" t="s">
        <v>85</v>
      </c>
      <c r="F82" s="24">
        <v>200</v>
      </c>
      <c r="G82" s="26">
        <v>2565919.6</v>
      </c>
      <c r="H82" s="26"/>
      <c r="I82" s="26"/>
      <c r="J82" s="26"/>
      <c r="K82" s="26">
        <f>G82+I82</f>
        <v>2565919.6</v>
      </c>
      <c r="L82" s="26">
        <f>H82+J82</f>
        <v>0</v>
      </c>
      <c r="M82" s="26">
        <v>2565919.6</v>
      </c>
      <c r="N82" s="26"/>
      <c r="O82" s="26"/>
      <c r="P82" s="26"/>
      <c r="Q82" s="26">
        <f>M82+O82</f>
        <v>2565919.6</v>
      </c>
      <c r="R82" s="26">
        <f>N82+P82</f>
        <v>0</v>
      </c>
      <c r="S82" s="26">
        <v>2565919.6</v>
      </c>
      <c r="T82" s="26"/>
      <c r="U82" s="27"/>
      <c r="V82" s="27"/>
      <c r="W82" s="27">
        <f>S82+U82</f>
        <v>2565919.6</v>
      </c>
      <c r="X82" s="27">
        <f>T82+V82</f>
        <v>0</v>
      </c>
      <c r="Y82" s="59"/>
    </row>
    <row r="83" spans="1:25" ht="36">
      <c r="A83" s="28" t="s">
        <v>86</v>
      </c>
      <c r="B83" s="24">
        <v>701</v>
      </c>
      <c r="C83" s="25" t="s">
        <v>18</v>
      </c>
      <c r="D83" s="25" t="s">
        <v>71</v>
      </c>
      <c r="E83" s="25" t="s">
        <v>87</v>
      </c>
      <c r="F83" s="24"/>
      <c r="G83" s="26">
        <f>G84</f>
        <v>686000</v>
      </c>
      <c r="H83" s="26">
        <f t="shared" ref="H83:L84" si="72">H84</f>
        <v>0</v>
      </c>
      <c r="I83" s="26">
        <f t="shared" si="72"/>
        <v>0</v>
      </c>
      <c r="J83" s="26">
        <f t="shared" si="72"/>
        <v>0</v>
      </c>
      <c r="K83" s="26">
        <f t="shared" si="72"/>
        <v>686000</v>
      </c>
      <c r="L83" s="26">
        <f t="shared" si="72"/>
        <v>0</v>
      </c>
      <c r="M83" s="26">
        <f>M84</f>
        <v>686000</v>
      </c>
      <c r="N83" s="26">
        <f t="shared" ref="N83:R84" si="73">N84</f>
        <v>0</v>
      </c>
      <c r="O83" s="26">
        <f t="shared" si="73"/>
        <v>0</v>
      </c>
      <c r="P83" s="26">
        <f t="shared" si="73"/>
        <v>0</v>
      </c>
      <c r="Q83" s="26">
        <f t="shared" si="73"/>
        <v>686000</v>
      </c>
      <c r="R83" s="26">
        <f t="shared" si="73"/>
        <v>0</v>
      </c>
      <c r="S83" s="26">
        <f>S84</f>
        <v>686000</v>
      </c>
      <c r="T83" s="26">
        <f t="shared" ref="T83:X84" si="74">T84</f>
        <v>0</v>
      </c>
      <c r="U83" s="27">
        <f t="shared" si="74"/>
        <v>0</v>
      </c>
      <c r="V83" s="27">
        <f t="shared" si="74"/>
        <v>0</v>
      </c>
      <c r="W83" s="27">
        <f t="shared" si="74"/>
        <v>686000</v>
      </c>
      <c r="X83" s="27">
        <f t="shared" si="74"/>
        <v>0</v>
      </c>
      <c r="Y83" s="59"/>
    </row>
    <row r="84" spans="1:25" ht="36">
      <c r="A84" s="29" t="s">
        <v>88</v>
      </c>
      <c r="B84" s="24">
        <v>701</v>
      </c>
      <c r="C84" s="25" t="s">
        <v>18</v>
      </c>
      <c r="D84" s="25" t="s">
        <v>71</v>
      </c>
      <c r="E84" s="25" t="s">
        <v>89</v>
      </c>
      <c r="F84" s="24"/>
      <c r="G84" s="26">
        <f>G85</f>
        <v>686000</v>
      </c>
      <c r="H84" s="26">
        <f t="shared" si="72"/>
        <v>0</v>
      </c>
      <c r="I84" s="26">
        <f t="shared" si="72"/>
        <v>0</v>
      </c>
      <c r="J84" s="26">
        <f t="shared" si="72"/>
        <v>0</v>
      </c>
      <c r="K84" s="26">
        <f t="shared" si="72"/>
        <v>686000</v>
      </c>
      <c r="L84" s="26">
        <f t="shared" si="72"/>
        <v>0</v>
      </c>
      <c r="M84" s="26">
        <f>M85</f>
        <v>686000</v>
      </c>
      <c r="N84" s="26">
        <f t="shared" si="73"/>
        <v>0</v>
      </c>
      <c r="O84" s="26">
        <f t="shared" si="73"/>
        <v>0</v>
      </c>
      <c r="P84" s="26">
        <f t="shared" si="73"/>
        <v>0</v>
      </c>
      <c r="Q84" s="26">
        <f t="shared" si="73"/>
        <v>686000</v>
      </c>
      <c r="R84" s="26">
        <f t="shared" si="73"/>
        <v>0</v>
      </c>
      <c r="S84" s="26">
        <f>S85</f>
        <v>686000</v>
      </c>
      <c r="T84" s="26">
        <f t="shared" si="74"/>
        <v>0</v>
      </c>
      <c r="U84" s="27">
        <f t="shared" si="74"/>
        <v>0</v>
      </c>
      <c r="V84" s="27">
        <f t="shared" si="74"/>
        <v>0</v>
      </c>
      <c r="W84" s="27">
        <f t="shared" si="74"/>
        <v>686000</v>
      </c>
      <c r="X84" s="27">
        <f t="shared" si="74"/>
        <v>0</v>
      </c>
      <c r="Y84" s="59"/>
    </row>
    <row r="85" spans="1:25" ht="24">
      <c r="A85" s="28" t="s">
        <v>30</v>
      </c>
      <c r="B85" s="24">
        <v>701</v>
      </c>
      <c r="C85" s="25" t="s">
        <v>18</v>
      </c>
      <c r="D85" s="25" t="s">
        <v>71</v>
      </c>
      <c r="E85" s="25" t="s">
        <v>89</v>
      </c>
      <c r="F85" s="24">
        <v>200</v>
      </c>
      <c r="G85" s="26">
        <v>686000</v>
      </c>
      <c r="H85" s="26"/>
      <c r="I85" s="26"/>
      <c r="J85" s="26"/>
      <c r="K85" s="26">
        <f>G85+I85</f>
        <v>686000</v>
      </c>
      <c r="L85" s="26">
        <f>H85+J85</f>
        <v>0</v>
      </c>
      <c r="M85" s="26">
        <v>686000</v>
      </c>
      <c r="N85" s="26"/>
      <c r="O85" s="26"/>
      <c r="P85" s="26"/>
      <c r="Q85" s="26">
        <f>M85+O85</f>
        <v>686000</v>
      </c>
      <c r="R85" s="26">
        <f>N85+P85</f>
        <v>0</v>
      </c>
      <c r="S85" s="26">
        <v>686000</v>
      </c>
      <c r="T85" s="26"/>
      <c r="U85" s="27"/>
      <c r="V85" s="27"/>
      <c r="W85" s="27">
        <f>S85+U85</f>
        <v>686000</v>
      </c>
      <c r="X85" s="27">
        <f>T85+V85</f>
        <v>0</v>
      </c>
      <c r="Y85" s="59"/>
    </row>
    <row r="86" spans="1:25" ht="36">
      <c r="A86" s="28" t="s">
        <v>90</v>
      </c>
      <c r="B86" s="24">
        <v>701</v>
      </c>
      <c r="C86" s="25" t="s">
        <v>18</v>
      </c>
      <c r="D86" s="25" t="s">
        <v>71</v>
      </c>
      <c r="E86" s="25" t="s">
        <v>91</v>
      </c>
      <c r="F86" s="24"/>
      <c r="G86" s="26">
        <f>G87</f>
        <v>151000</v>
      </c>
      <c r="H86" s="26">
        <f t="shared" ref="H86:L87" si="75">H87</f>
        <v>0</v>
      </c>
      <c r="I86" s="26">
        <f t="shared" si="75"/>
        <v>0</v>
      </c>
      <c r="J86" s="26">
        <f t="shared" si="75"/>
        <v>0</v>
      </c>
      <c r="K86" s="26">
        <f t="shared" si="75"/>
        <v>151000</v>
      </c>
      <c r="L86" s="26">
        <f t="shared" si="75"/>
        <v>0</v>
      </c>
      <c r="M86" s="26">
        <f>M87</f>
        <v>151000</v>
      </c>
      <c r="N86" s="26">
        <f t="shared" ref="N86:R87" si="76">N87</f>
        <v>0</v>
      </c>
      <c r="O86" s="26">
        <f t="shared" si="76"/>
        <v>0</v>
      </c>
      <c r="P86" s="26">
        <f t="shared" si="76"/>
        <v>0</v>
      </c>
      <c r="Q86" s="26">
        <f t="shared" si="76"/>
        <v>151000</v>
      </c>
      <c r="R86" s="26">
        <f t="shared" si="76"/>
        <v>0</v>
      </c>
      <c r="S86" s="26">
        <f>S87</f>
        <v>151000</v>
      </c>
      <c r="T86" s="26">
        <f t="shared" ref="T86:X87" si="77">T87</f>
        <v>0</v>
      </c>
      <c r="U86" s="27">
        <f t="shared" si="77"/>
        <v>0</v>
      </c>
      <c r="V86" s="27">
        <f t="shared" si="77"/>
        <v>0</v>
      </c>
      <c r="W86" s="27">
        <f t="shared" si="77"/>
        <v>151000</v>
      </c>
      <c r="X86" s="27">
        <f t="shared" si="77"/>
        <v>0</v>
      </c>
      <c r="Y86" s="59"/>
    </row>
    <row r="87" spans="1:25" ht="24">
      <c r="A87" s="29" t="s">
        <v>92</v>
      </c>
      <c r="B87" s="24">
        <v>701</v>
      </c>
      <c r="C87" s="25" t="s">
        <v>18</v>
      </c>
      <c r="D87" s="25" t="s">
        <v>71</v>
      </c>
      <c r="E87" s="25" t="s">
        <v>93</v>
      </c>
      <c r="F87" s="24"/>
      <c r="G87" s="26">
        <f>G88</f>
        <v>151000</v>
      </c>
      <c r="H87" s="26">
        <f t="shared" si="75"/>
        <v>0</v>
      </c>
      <c r="I87" s="26">
        <f t="shared" si="75"/>
        <v>0</v>
      </c>
      <c r="J87" s="26">
        <f t="shared" si="75"/>
        <v>0</v>
      </c>
      <c r="K87" s="26">
        <f t="shared" si="75"/>
        <v>151000</v>
      </c>
      <c r="L87" s="26">
        <f t="shared" si="75"/>
        <v>0</v>
      </c>
      <c r="M87" s="26">
        <f>M88</f>
        <v>151000</v>
      </c>
      <c r="N87" s="26">
        <f t="shared" si="76"/>
        <v>0</v>
      </c>
      <c r="O87" s="26">
        <f t="shared" si="76"/>
        <v>0</v>
      </c>
      <c r="P87" s="26">
        <f t="shared" si="76"/>
        <v>0</v>
      </c>
      <c r="Q87" s="26">
        <f t="shared" si="76"/>
        <v>151000</v>
      </c>
      <c r="R87" s="26">
        <f t="shared" si="76"/>
        <v>0</v>
      </c>
      <c r="S87" s="26">
        <f>S88</f>
        <v>151000</v>
      </c>
      <c r="T87" s="26">
        <f t="shared" si="77"/>
        <v>0</v>
      </c>
      <c r="U87" s="27">
        <f t="shared" si="77"/>
        <v>0</v>
      </c>
      <c r="V87" s="27">
        <f t="shared" si="77"/>
        <v>0</v>
      </c>
      <c r="W87" s="27">
        <f t="shared" si="77"/>
        <v>151000</v>
      </c>
      <c r="X87" s="27">
        <f t="shared" si="77"/>
        <v>0</v>
      </c>
      <c r="Y87" s="59"/>
    </row>
    <row r="88" spans="1:25" ht="24">
      <c r="A88" s="28" t="s">
        <v>30</v>
      </c>
      <c r="B88" s="24">
        <v>701</v>
      </c>
      <c r="C88" s="25" t="s">
        <v>18</v>
      </c>
      <c r="D88" s="25" t="s">
        <v>71</v>
      </c>
      <c r="E88" s="25" t="s">
        <v>93</v>
      </c>
      <c r="F88" s="24">
        <v>200</v>
      </c>
      <c r="G88" s="26">
        <v>151000</v>
      </c>
      <c r="H88" s="26"/>
      <c r="I88" s="26"/>
      <c r="J88" s="26"/>
      <c r="K88" s="26">
        <f>G88+I88</f>
        <v>151000</v>
      </c>
      <c r="L88" s="26">
        <f>H88+J88</f>
        <v>0</v>
      </c>
      <c r="M88" s="26">
        <v>151000</v>
      </c>
      <c r="N88" s="26"/>
      <c r="O88" s="26"/>
      <c r="P88" s="26"/>
      <c r="Q88" s="26">
        <f>M88+O88</f>
        <v>151000</v>
      </c>
      <c r="R88" s="26">
        <f>N88+P88</f>
        <v>0</v>
      </c>
      <c r="S88" s="26">
        <v>151000</v>
      </c>
      <c r="T88" s="26"/>
      <c r="U88" s="27"/>
      <c r="V88" s="27"/>
      <c r="W88" s="27">
        <f>S88+U88</f>
        <v>151000</v>
      </c>
      <c r="X88" s="27">
        <f>T88+V88</f>
        <v>0</v>
      </c>
      <c r="Y88" s="59"/>
    </row>
    <row r="89" spans="1:25">
      <c r="A89" s="30" t="s">
        <v>35</v>
      </c>
      <c r="B89" s="24">
        <v>701</v>
      </c>
      <c r="C89" s="25" t="s">
        <v>18</v>
      </c>
      <c r="D89" s="25" t="s">
        <v>71</v>
      </c>
      <c r="E89" s="25" t="s">
        <v>36</v>
      </c>
      <c r="F89" s="24"/>
      <c r="G89" s="26">
        <f>G90</f>
        <v>4458865.5</v>
      </c>
      <c r="H89" s="26">
        <f t="shared" ref="H89:X89" si="78">H90</f>
        <v>2079115.5</v>
      </c>
      <c r="I89" s="26">
        <f t="shared" si="78"/>
        <v>0</v>
      </c>
      <c r="J89" s="26">
        <f t="shared" si="78"/>
        <v>0</v>
      </c>
      <c r="K89" s="26">
        <f t="shared" si="78"/>
        <v>4458865.5</v>
      </c>
      <c r="L89" s="26">
        <f t="shared" si="78"/>
        <v>2079115.5</v>
      </c>
      <c r="M89" s="26">
        <f t="shared" si="78"/>
        <v>3814715.5</v>
      </c>
      <c r="N89" s="26">
        <f t="shared" si="78"/>
        <v>2079115.5</v>
      </c>
      <c r="O89" s="26">
        <f t="shared" si="78"/>
        <v>0</v>
      </c>
      <c r="P89" s="26">
        <f t="shared" si="78"/>
        <v>0</v>
      </c>
      <c r="Q89" s="26">
        <f t="shared" si="78"/>
        <v>3814715.5</v>
      </c>
      <c r="R89" s="26">
        <f t="shared" si="78"/>
        <v>2079115.5</v>
      </c>
      <c r="S89" s="26">
        <f t="shared" si="78"/>
        <v>3732910.93</v>
      </c>
      <c r="T89" s="26">
        <f t="shared" si="78"/>
        <v>2079115.5</v>
      </c>
      <c r="U89" s="26">
        <f t="shared" si="78"/>
        <v>0</v>
      </c>
      <c r="V89" s="26">
        <f t="shared" si="78"/>
        <v>0</v>
      </c>
      <c r="W89" s="26">
        <f t="shared" si="78"/>
        <v>3732910.93</v>
      </c>
      <c r="X89" s="26">
        <f t="shared" si="78"/>
        <v>2079115.5</v>
      </c>
      <c r="Y89" s="59"/>
    </row>
    <row r="90" spans="1:25" ht="24">
      <c r="A90" s="30" t="s">
        <v>37</v>
      </c>
      <c r="B90" s="24">
        <v>701</v>
      </c>
      <c r="C90" s="25" t="s">
        <v>18</v>
      </c>
      <c r="D90" s="25" t="s">
        <v>71</v>
      </c>
      <c r="E90" s="25" t="s">
        <v>38</v>
      </c>
      <c r="F90" s="24"/>
      <c r="G90" s="26">
        <f>G91+G93+G98+G100+G96</f>
        <v>4458865.5</v>
      </c>
      <c r="H90" s="26">
        <f t="shared" ref="H90:X90" si="79">H91+H93+H98+H100+H96</f>
        <v>2079115.5</v>
      </c>
      <c r="I90" s="26">
        <f t="shared" si="79"/>
        <v>0</v>
      </c>
      <c r="J90" s="26">
        <f t="shared" si="79"/>
        <v>0</v>
      </c>
      <c r="K90" s="26">
        <f t="shared" si="79"/>
        <v>4458865.5</v>
      </c>
      <c r="L90" s="26">
        <f t="shared" si="79"/>
        <v>2079115.5</v>
      </c>
      <c r="M90" s="26">
        <f t="shared" si="79"/>
        <v>3814715.5</v>
      </c>
      <c r="N90" s="26">
        <f t="shared" si="79"/>
        <v>2079115.5</v>
      </c>
      <c r="O90" s="26">
        <f t="shared" si="79"/>
        <v>0</v>
      </c>
      <c r="P90" s="26">
        <f t="shared" si="79"/>
        <v>0</v>
      </c>
      <c r="Q90" s="26">
        <f t="shared" si="79"/>
        <v>3814715.5</v>
      </c>
      <c r="R90" s="26">
        <f t="shared" si="79"/>
        <v>2079115.5</v>
      </c>
      <c r="S90" s="26">
        <f t="shared" si="79"/>
        <v>3732910.93</v>
      </c>
      <c r="T90" s="26">
        <f t="shared" si="79"/>
        <v>2079115.5</v>
      </c>
      <c r="U90" s="27">
        <f t="shared" si="79"/>
        <v>0</v>
      </c>
      <c r="V90" s="27">
        <f t="shared" si="79"/>
        <v>0</v>
      </c>
      <c r="W90" s="27">
        <f t="shared" si="79"/>
        <v>3732910.93</v>
      </c>
      <c r="X90" s="27">
        <f t="shared" si="79"/>
        <v>2079115.5</v>
      </c>
      <c r="Y90" s="59"/>
    </row>
    <row r="91" spans="1:25" ht="72">
      <c r="A91" s="28" t="s">
        <v>94</v>
      </c>
      <c r="B91" s="24">
        <v>701</v>
      </c>
      <c r="C91" s="25" t="s">
        <v>18</v>
      </c>
      <c r="D91" s="25" t="s">
        <v>71</v>
      </c>
      <c r="E91" s="25" t="s">
        <v>95</v>
      </c>
      <c r="F91" s="24"/>
      <c r="G91" s="26">
        <f t="shared" ref="G91:X91" si="80">G92</f>
        <v>6000</v>
      </c>
      <c r="H91" s="26">
        <f t="shared" si="80"/>
        <v>6000</v>
      </c>
      <c r="I91" s="26">
        <f t="shared" si="80"/>
        <v>0</v>
      </c>
      <c r="J91" s="26">
        <f t="shared" si="80"/>
        <v>0</v>
      </c>
      <c r="K91" s="26">
        <f t="shared" si="80"/>
        <v>6000</v>
      </c>
      <c r="L91" s="26">
        <f t="shared" si="80"/>
        <v>6000</v>
      </c>
      <c r="M91" s="26">
        <f t="shared" si="80"/>
        <v>6000</v>
      </c>
      <c r="N91" s="26">
        <f t="shared" si="80"/>
        <v>6000</v>
      </c>
      <c r="O91" s="26">
        <f t="shared" si="80"/>
        <v>0</v>
      </c>
      <c r="P91" s="26">
        <f t="shared" si="80"/>
        <v>0</v>
      </c>
      <c r="Q91" s="26">
        <f t="shared" si="80"/>
        <v>6000</v>
      </c>
      <c r="R91" s="26">
        <f t="shared" si="80"/>
        <v>6000</v>
      </c>
      <c r="S91" s="26">
        <f t="shared" si="80"/>
        <v>6000</v>
      </c>
      <c r="T91" s="26">
        <f t="shared" si="80"/>
        <v>6000</v>
      </c>
      <c r="U91" s="27">
        <f t="shared" si="80"/>
        <v>0</v>
      </c>
      <c r="V91" s="27">
        <f t="shared" si="80"/>
        <v>0</v>
      </c>
      <c r="W91" s="27">
        <f t="shared" si="80"/>
        <v>6000</v>
      </c>
      <c r="X91" s="27">
        <f t="shared" si="80"/>
        <v>6000</v>
      </c>
      <c r="Y91" s="59"/>
    </row>
    <row r="92" spans="1:25" ht="24">
      <c r="A92" s="28" t="s">
        <v>30</v>
      </c>
      <c r="B92" s="24">
        <v>701</v>
      </c>
      <c r="C92" s="25" t="s">
        <v>18</v>
      </c>
      <c r="D92" s="25" t="s">
        <v>71</v>
      </c>
      <c r="E92" s="25" t="s">
        <v>95</v>
      </c>
      <c r="F92" s="24">
        <v>200</v>
      </c>
      <c r="G92" s="26">
        <v>6000</v>
      </c>
      <c r="H92" s="26">
        <f>G92</f>
        <v>6000</v>
      </c>
      <c r="I92" s="26"/>
      <c r="J92" s="26"/>
      <c r="K92" s="26">
        <f>G92+I92</f>
        <v>6000</v>
      </c>
      <c r="L92" s="26">
        <f>H92+J92</f>
        <v>6000</v>
      </c>
      <c r="M92" s="26">
        <v>6000</v>
      </c>
      <c r="N92" s="26">
        <f>M92</f>
        <v>6000</v>
      </c>
      <c r="O92" s="26"/>
      <c r="P92" s="26"/>
      <c r="Q92" s="26">
        <f>M92+O92</f>
        <v>6000</v>
      </c>
      <c r="R92" s="26">
        <f>N92+P92</f>
        <v>6000</v>
      </c>
      <c r="S92" s="26">
        <v>6000</v>
      </c>
      <c r="T92" s="26">
        <f>S92</f>
        <v>6000</v>
      </c>
      <c r="U92" s="27"/>
      <c r="V92" s="27"/>
      <c r="W92" s="27">
        <f>S92+U92</f>
        <v>6000</v>
      </c>
      <c r="X92" s="27">
        <f>T92+V92</f>
        <v>6000</v>
      </c>
      <c r="Y92" s="59"/>
    </row>
    <row r="93" spans="1:25" ht="24">
      <c r="A93" s="28" t="s">
        <v>96</v>
      </c>
      <c r="B93" s="24">
        <v>701</v>
      </c>
      <c r="C93" s="25" t="s">
        <v>18</v>
      </c>
      <c r="D93" s="25" t="s">
        <v>71</v>
      </c>
      <c r="E93" s="25" t="s">
        <v>97</v>
      </c>
      <c r="F93" s="24"/>
      <c r="G93" s="26">
        <f t="shared" ref="G93:L93" si="81">SUM(G94:G95)</f>
        <v>2073115.5</v>
      </c>
      <c r="H93" s="26">
        <f t="shared" si="81"/>
        <v>2073115.5</v>
      </c>
      <c r="I93" s="26">
        <f t="shared" si="81"/>
        <v>0</v>
      </c>
      <c r="J93" s="26">
        <f t="shared" si="81"/>
        <v>0</v>
      </c>
      <c r="K93" s="26">
        <f t="shared" si="81"/>
        <v>2073115.5</v>
      </c>
      <c r="L93" s="26">
        <f t="shared" si="81"/>
        <v>2073115.5</v>
      </c>
      <c r="M93" s="26">
        <f t="shared" ref="M93:X93" si="82">SUM(M94:M95)</f>
        <v>2073115.5</v>
      </c>
      <c r="N93" s="26">
        <f t="shared" si="82"/>
        <v>2073115.5</v>
      </c>
      <c r="O93" s="26">
        <f t="shared" si="82"/>
        <v>0</v>
      </c>
      <c r="P93" s="26">
        <f t="shared" si="82"/>
        <v>0</v>
      </c>
      <c r="Q93" s="26">
        <f t="shared" si="82"/>
        <v>2073115.5</v>
      </c>
      <c r="R93" s="26">
        <f t="shared" si="82"/>
        <v>2073115.5</v>
      </c>
      <c r="S93" s="26">
        <f t="shared" si="82"/>
        <v>2073115.5</v>
      </c>
      <c r="T93" s="26">
        <f t="shared" si="82"/>
        <v>2073115.5</v>
      </c>
      <c r="U93" s="27">
        <f t="shared" si="82"/>
        <v>0</v>
      </c>
      <c r="V93" s="27">
        <f t="shared" si="82"/>
        <v>0</v>
      </c>
      <c r="W93" s="27">
        <f t="shared" si="82"/>
        <v>2073115.5</v>
      </c>
      <c r="X93" s="27">
        <f t="shared" si="82"/>
        <v>2073115.5</v>
      </c>
      <c r="Y93" s="59"/>
    </row>
    <row r="94" spans="1:25" ht="48">
      <c r="A94" s="28" t="s">
        <v>29</v>
      </c>
      <c r="B94" s="24">
        <v>701</v>
      </c>
      <c r="C94" s="25" t="s">
        <v>18</v>
      </c>
      <c r="D94" s="25" t="s">
        <v>71</v>
      </c>
      <c r="E94" s="25" t="s">
        <v>97</v>
      </c>
      <c r="F94" s="24">
        <v>100</v>
      </c>
      <c r="G94" s="26">
        <v>1387474.74</v>
      </c>
      <c r="H94" s="26">
        <f>G94</f>
        <v>1387474.74</v>
      </c>
      <c r="I94" s="26"/>
      <c r="J94" s="26">
        <f>I94</f>
        <v>0</v>
      </c>
      <c r="K94" s="26">
        <f>G94+I94</f>
        <v>1387474.74</v>
      </c>
      <c r="L94" s="26">
        <f>H94+J94</f>
        <v>1387474.74</v>
      </c>
      <c r="M94" s="26">
        <v>1487474.74</v>
      </c>
      <c r="N94" s="26">
        <f>M94</f>
        <v>1487474.74</v>
      </c>
      <c r="O94" s="26"/>
      <c r="P94" s="26">
        <f>O94</f>
        <v>0</v>
      </c>
      <c r="Q94" s="26">
        <f>M94+O94</f>
        <v>1487474.74</v>
      </c>
      <c r="R94" s="26">
        <f>N94+P94</f>
        <v>1487474.74</v>
      </c>
      <c r="S94" s="26">
        <v>1487474.74</v>
      </c>
      <c r="T94" s="26">
        <f>S94</f>
        <v>1487474.74</v>
      </c>
      <c r="U94" s="26"/>
      <c r="V94" s="26">
        <f>U94</f>
        <v>0</v>
      </c>
      <c r="W94" s="27">
        <f>S94+U94</f>
        <v>1487474.74</v>
      </c>
      <c r="X94" s="27">
        <f>T94+V94</f>
        <v>1487474.74</v>
      </c>
      <c r="Y94" s="59"/>
    </row>
    <row r="95" spans="1:25" ht="24">
      <c r="A95" s="28" t="s">
        <v>30</v>
      </c>
      <c r="B95" s="24">
        <v>701</v>
      </c>
      <c r="C95" s="25" t="s">
        <v>18</v>
      </c>
      <c r="D95" s="25" t="s">
        <v>71</v>
      </c>
      <c r="E95" s="25" t="s">
        <v>97</v>
      </c>
      <c r="F95" s="24">
        <v>200</v>
      </c>
      <c r="G95" s="26">
        <v>685640.76</v>
      </c>
      <c r="H95" s="26">
        <f>G95</f>
        <v>685640.76</v>
      </c>
      <c r="I95" s="26"/>
      <c r="J95" s="26">
        <f>I95</f>
        <v>0</v>
      </c>
      <c r="K95" s="26">
        <f>G95+I95</f>
        <v>685640.76</v>
      </c>
      <c r="L95" s="26">
        <f>H95+J95</f>
        <v>685640.76</v>
      </c>
      <c r="M95" s="26">
        <v>585640.76</v>
      </c>
      <c r="N95" s="26">
        <f>M95</f>
        <v>585640.76</v>
      </c>
      <c r="O95" s="26"/>
      <c r="P95" s="26">
        <f>O95</f>
        <v>0</v>
      </c>
      <c r="Q95" s="26">
        <f>M95+O95</f>
        <v>585640.76</v>
      </c>
      <c r="R95" s="26">
        <f>N95+P95</f>
        <v>585640.76</v>
      </c>
      <c r="S95" s="26">
        <v>585640.76</v>
      </c>
      <c r="T95" s="26">
        <f>S95</f>
        <v>585640.76</v>
      </c>
      <c r="U95" s="26"/>
      <c r="V95" s="26">
        <f>U95</f>
        <v>0</v>
      </c>
      <c r="W95" s="27">
        <f>S95+U95</f>
        <v>585640.76</v>
      </c>
      <c r="X95" s="27">
        <f>T95+V95</f>
        <v>585640.76</v>
      </c>
      <c r="Y95" s="59"/>
    </row>
    <row r="96" spans="1:25" ht="24" hidden="1">
      <c r="A96" s="31" t="s">
        <v>98</v>
      </c>
      <c r="B96" s="24">
        <v>701</v>
      </c>
      <c r="C96" s="25" t="s">
        <v>18</v>
      </c>
      <c r="D96" s="25" t="s">
        <v>71</v>
      </c>
      <c r="E96" s="25" t="s">
        <v>99</v>
      </c>
      <c r="F96" s="24"/>
      <c r="G96" s="26">
        <f>G97</f>
        <v>0</v>
      </c>
      <c r="H96" s="26">
        <f t="shared" ref="H96:L96" si="83">H97</f>
        <v>0</v>
      </c>
      <c r="I96" s="26">
        <f t="shared" si="83"/>
        <v>0</v>
      </c>
      <c r="J96" s="26">
        <f t="shared" si="83"/>
        <v>0</v>
      </c>
      <c r="K96" s="26">
        <f t="shared" si="83"/>
        <v>0</v>
      </c>
      <c r="L96" s="26">
        <f t="shared" si="83"/>
        <v>0</v>
      </c>
      <c r="M96" s="26">
        <f>M97</f>
        <v>0</v>
      </c>
      <c r="N96" s="26">
        <f t="shared" ref="N96:R96" si="84">N97</f>
        <v>0</v>
      </c>
      <c r="O96" s="26">
        <f t="shared" si="84"/>
        <v>0</v>
      </c>
      <c r="P96" s="26">
        <f t="shared" si="84"/>
        <v>0</v>
      </c>
      <c r="Q96" s="26">
        <f t="shared" si="84"/>
        <v>0</v>
      </c>
      <c r="R96" s="26">
        <f t="shared" si="84"/>
        <v>0</v>
      </c>
      <c r="S96" s="26">
        <f>S97</f>
        <v>0</v>
      </c>
      <c r="T96" s="26">
        <f t="shared" ref="T96:X96" si="85">T97</f>
        <v>0</v>
      </c>
      <c r="U96" s="27">
        <f t="shared" si="85"/>
        <v>0</v>
      </c>
      <c r="V96" s="27">
        <f t="shared" si="85"/>
        <v>0</v>
      </c>
      <c r="W96" s="27">
        <f t="shared" si="85"/>
        <v>0</v>
      </c>
      <c r="X96" s="27">
        <f t="shared" si="85"/>
        <v>0</v>
      </c>
      <c r="Y96" s="59"/>
    </row>
    <row r="97" spans="1:25" hidden="1">
      <c r="A97" s="28" t="s">
        <v>54</v>
      </c>
      <c r="B97" s="24">
        <v>701</v>
      </c>
      <c r="C97" s="25" t="s">
        <v>18</v>
      </c>
      <c r="D97" s="25" t="s">
        <v>71</v>
      </c>
      <c r="E97" s="25" t="s">
        <v>99</v>
      </c>
      <c r="F97" s="24">
        <v>800</v>
      </c>
      <c r="G97" s="26"/>
      <c r="H97" s="26"/>
      <c r="I97" s="26"/>
      <c r="J97" s="26"/>
      <c r="K97" s="26">
        <f t="shared" ref="K97:L97" si="86">G97+I97</f>
        <v>0</v>
      </c>
      <c r="L97" s="26">
        <f t="shared" si="86"/>
        <v>0</v>
      </c>
      <c r="M97" s="26"/>
      <c r="N97" s="26"/>
      <c r="O97" s="26"/>
      <c r="P97" s="26"/>
      <c r="Q97" s="26">
        <f t="shared" ref="Q97:R97" si="87">M97+O97</f>
        <v>0</v>
      </c>
      <c r="R97" s="26">
        <f t="shared" si="87"/>
        <v>0</v>
      </c>
      <c r="S97" s="26"/>
      <c r="T97" s="26"/>
      <c r="U97" s="27"/>
      <c r="V97" s="27"/>
      <c r="W97" s="27">
        <f t="shared" ref="W97:X97" si="88">S97+U97</f>
        <v>0</v>
      </c>
      <c r="X97" s="27">
        <f t="shared" si="88"/>
        <v>0</v>
      </c>
      <c r="Y97" s="59"/>
    </row>
    <row r="98" spans="1:25" ht="24">
      <c r="A98" s="28" t="s">
        <v>100</v>
      </c>
      <c r="B98" s="24">
        <v>701</v>
      </c>
      <c r="C98" s="25" t="s">
        <v>18</v>
      </c>
      <c r="D98" s="25" t="s">
        <v>71</v>
      </c>
      <c r="E98" s="25" t="s">
        <v>101</v>
      </c>
      <c r="F98" s="24"/>
      <c r="G98" s="26">
        <f t="shared" ref="G98:X98" si="89">G99</f>
        <v>692000</v>
      </c>
      <c r="H98" s="26">
        <f t="shared" si="89"/>
        <v>0</v>
      </c>
      <c r="I98" s="26">
        <f t="shared" si="89"/>
        <v>0</v>
      </c>
      <c r="J98" s="26">
        <f t="shared" si="89"/>
        <v>0</v>
      </c>
      <c r="K98" s="26">
        <f>K99</f>
        <v>692000</v>
      </c>
      <c r="L98" s="26">
        <f t="shared" si="89"/>
        <v>0</v>
      </c>
      <c r="M98" s="26">
        <f t="shared" si="89"/>
        <v>692000</v>
      </c>
      <c r="N98" s="26">
        <f t="shared" si="89"/>
        <v>0</v>
      </c>
      <c r="O98" s="26">
        <f t="shared" si="89"/>
        <v>0</v>
      </c>
      <c r="P98" s="26">
        <f t="shared" si="89"/>
        <v>0</v>
      </c>
      <c r="Q98" s="26">
        <f>Q99</f>
        <v>692000</v>
      </c>
      <c r="R98" s="26">
        <f t="shared" si="89"/>
        <v>0</v>
      </c>
      <c r="S98" s="26">
        <f t="shared" si="89"/>
        <v>692000</v>
      </c>
      <c r="T98" s="26">
        <f t="shared" si="89"/>
        <v>0</v>
      </c>
      <c r="U98" s="27">
        <f t="shared" si="89"/>
        <v>0</v>
      </c>
      <c r="V98" s="27">
        <f t="shared" si="89"/>
        <v>0</v>
      </c>
      <c r="W98" s="27">
        <f>W99</f>
        <v>692000</v>
      </c>
      <c r="X98" s="27">
        <f t="shared" si="89"/>
        <v>0</v>
      </c>
      <c r="Y98" s="59"/>
    </row>
    <row r="99" spans="1:25">
      <c r="A99" s="28" t="s">
        <v>54</v>
      </c>
      <c r="B99" s="24">
        <v>701</v>
      </c>
      <c r="C99" s="25" t="s">
        <v>18</v>
      </c>
      <c r="D99" s="25" t="s">
        <v>71</v>
      </c>
      <c r="E99" s="25" t="s">
        <v>101</v>
      </c>
      <c r="F99" s="24">
        <v>800</v>
      </c>
      <c r="G99" s="26">
        <v>692000</v>
      </c>
      <c r="H99" s="26"/>
      <c r="I99" s="26"/>
      <c r="J99" s="26"/>
      <c r="K99" s="26">
        <f t="shared" ref="K99:L101" si="90">G99+I99</f>
        <v>692000</v>
      </c>
      <c r="L99" s="26">
        <f t="shared" si="90"/>
        <v>0</v>
      </c>
      <c r="M99" s="26">
        <v>692000</v>
      </c>
      <c r="N99" s="26"/>
      <c r="O99" s="26">
        <v>0</v>
      </c>
      <c r="P99" s="26"/>
      <c r="Q99" s="26">
        <f t="shared" ref="Q99:R101" si="91">M99+O99</f>
        <v>692000</v>
      </c>
      <c r="R99" s="26">
        <f t="shared" si="91"/>
        <v>0</v>
      </c>
      <c r="S99" s="26">
        <v>692000</v>
      </c>
      <c r="T99" s="26"/>
      <c r="U99" s="27">
        <v>0</v>
      </c>
      <c r="V99" s="27"/>
      <c r="W99" s="27">
        <f t="shared" ref="W99:X101" si="92">S99+U99</f>
        <v>692000</v>
      </c>
      <c r="X99" s="27">
        <f t="shared" si="92"/>
        <v>0</v>
      </c>
      <c r="Y99" s="59"/>
    </row>
    <row r="100" spans="1:25" ht="24">
      <c r="A100" s="29" t="s">
        <v>102</v>
      </c>
      <c r="B100" s="24">
        <v>701</v>
      </c>
      <c r="C100" s="25" t="s">
        <v>18</v>
      </c>
      <c r="D100" s="25" t="s">
        <v>71</v>
      </c>
      <c r="E100" s="25" t="s">
        <v>103</v>
      </c>
      <c r="F100" s="24"/>
      <c r="G100" s="26">
        <f>SUM(G101:G101)</f>
        <v>1687750</v>
      </c>
      <c r="H100" s="26">
        <f>SUM(H101:H101)</f>
        <v>0</v>
      </c>
      <c r="I100" s="26">
        <f>SUM(I101:I101)</f>
        <v>0</v>
      </c>
      <c r="J100" s="26">
        <f>SUM(J101:J101)</f>
        <v>0</v>
      </c>
      <c r="K100" s="26">
        <f>K101</f>
        <v>1687750</v>
      </c>
      <c r="L100" s="26">
        <f t="shared" si="90"/>
        <v>0</v>
      </c>
      <c r="M100" s="26">
        <f>SUM(M101:M101)</f>
        <v>1043600</v>
      </c>
      <c r="N100" s="26">
        <f>SUM(N101:N101)</f>
        <v>0</v>
      </c>
      <c r="O100" s="26">
        <f>SUM(O101:O101)</f>
        <v>0</v>
      </c>
      <c r="P100" s="26">
        <f>SUM(P101:P101)</f>
        <v>0</v>
      </c>
      <c r="Q100" s="26">
        <f>Q101</f>
        <v>1043600</v>
      </c>
      <c r="R100" s="26">
        <f t="shared" si="91"/>
        <v>0</v>
      </c>
      <c r="S100" s="26">
        <f>SUM(S101:S101)</f>
        <v>961795.43</v>
      </c>
      <c r="T100" s="26">
        <f>SUM(T101:T101)</f>
        <v>0</v>
      </c>
      <c r="U100" s="27">
        <f>SUM(U101:U101)</f>
        <v>0</v>
      </c>
      <c r="V100" s="27">
        <f>SUM(V101:V101)</f>
        <v>0</v>
      </c>
      <c r="W100" s="27">
        <f>W101</f>
        <v>961795.43</v>
      </c>
      <c r="X100" s="27">
        <f t="shared" si="92"/>
        <v>0</v>
      </c>
      <c r="Y100" s="59"/>
    </row>
    <row r="101" spans="1:25" ht="24">
      <c r="A101" s="28" t="s">
        <v>30</v>
      </c>
      <c r="B101" s="24">
        <v>701</v>
      </c>
      <c r="C101" s="25" t="s">
        <v>18</v>
      </c>
      <c r="D101" s="25" t="s">
        <v>71</v>
      </c>
      <c r="E101" s="25" t="s">
        <v>103</v>
      </c>
      <c r="F101" s="24">
        <v>200</v>
      </c>
      <c r="G101" s="26">
        <v>1687750</v>
      </c>
      <c r="H101" s="26"/>
      <c r="I101" s="26"/>
      <c r="J101" s="26"/>
      <c r="K101" s="26">
        <f t="shared" ref="K101" si="93">G101+I101</f>
        <v>1687750</v>
      </c>
      <c r="L101" s="26">
        <f t="shared" si="90"/>
        <v>0</v>
      </c>
      <c r="M101" s="26">
        <v>1043600</v>
      </c>
      <c r="N101" s="26"/>
      <c r="O101" s="26"/>
      <c r="P101" s="26"/>
      <c r="Q101" s="26">
        <f t="shared" ref="Q101" si="94">M101+O101</f>
        <v>1043600</v>
      </c>
      <c r="R101" s="26">
        <f t="shared" si="91"/>
        <v>0</v>
      </c>
      <c r="S101" s="26">
        <v>961795.43</v>
      </c>
      <c r="T101" s="26"/>
      <c r="U101" s="27"/>
      <c r="V101" s="27"/>
      <c r="W101" s="27">
        <f t="shared" si="92"/>
        <v>961795.43</v>
      </c>
      <c r="X101" s="27">
        <f t="shared" si="92"/>
        <v>0</v>
      </c>
      <c r="Y101" s="59"/>
    </row>
    <row r="102" spans="1:25">
      <c r="A102" s="28" t="s">
        <v>104</v>
      </c>
      <c r="B102" s="24">
        <v>701</v>
      </c>
      <c r="C102" s="24" t="s">
        <v>105</v>
      </c>
      <c r="D102" s="24" t="s">
        <v>15</v>
      </c>
      <c r="E102" s="25"/>
      <c r="F102" s="24"/>
      <c r="G102" s="26">
        <f t="shared" ref="G102:X102" si="95">G103+G127+G109+G118</f>
        <v>5639559.25</v>
      </c>
      <c r="H102" s="26">
        <f t="shared" si="95"/>
        <v>5189559.25</v>
      </c>
      <c r="I102" s="26">
        <f t="shared" si="95"/>
        <v>0</v>
      </c>
      <c r="J102" s="26">
        <f t="shared" si="95"/>
        <v>0</v>
      </c>
      <c r="K102" s="26">
        <f t="shared" si="95"/>
        <v>5639559.25</v>
      </c>
      <c r="L102" s="26">
        <f t="shared" si="95"/>
        <v>5189559.25</v>
      </c>
      <c r="M102" s="26">
        <f t="shared" si="95"/>
        <v>5639559.25</v>
      </c>
      <c r="N102" s="26">
        <f t="shared" si="95"/>
        <v>5189559.25</v>
      </c>
      <c r="O102" s="26">
        <f t="shared" si="95"/>
        <v>0</v>
      </c>
      <c r="P102" s="26">
        <f t="shared" si="95"/>
        <v>0</v>
      </c>
      <c r="Q102" s="26">
        <f t="shared" si="95"/>
        <v>5639559.25</v>
      </c>
      <c r="R102" s="26">
        <f t="shared" si="95"/>
        <v>5189559.25</v>
      </c>
      <c r="S102" s="26">
        <f t="shared" si="95"/>
        <v>5639559.25</v>
      </c>
      <c r="T102" s="26">
        <f t="shared" si="95"/>
        <v>5189559.25</v>
      </c>
      <c r="U102" s="27">
        <f t="shared" si="95"/>
        <v>0</v>
      </c>
      <c r="V102" s="27">
        <f t="shared" si="95"/>
        <v>0</v>
      </c>
      <c r="W102" s="27">
        <f t="shared" si="95"/>
        <v>5639559.25</v>
      </c>
      <c r="X102" s="27">
        <f t="shared" si="95"/>
        <v>5189559.25</v>
      </c>
      <c r="Y102" s="59"/>
    </row>
    <row r="103" spans="1:25">
      <c r="A103" s="28" t="s">
        <v>106</v>
      </c>
      <c r="B103" s="24">
        <v>701</v>
      </c>
      <c r="C103" s="24" t="s">
        <v>105</v>
      </c>
      <c r="D103" s="24" t="s">
        <v>46</v>
      </c>
      <c r="E103" s="25"/>
      <c r="F103" s="24"/>
      <c r="G103" s="26">
        <f t="shared" ref="G103:V105" si="96">G104</f>
        <v>5189559.25</v>
      </c>
      <c r="H103" s="26">
        <f t="shared" si="96"/>
        <v>5189559.25</v>
      </c>
      <c r="I103" s="26">
        <f t="shared" si="96"/>
        <v>0</v>
      </c>
      <c r="J103" s="26">
        <f t="shared" si="96"/>
        <v>0</v>
      </c>
      <c r="K103" s="26">
        <f t="shared" si="96"/>
        <v>5189559.25</v>
      </c>
      <c r="L103" s="26">
        <f t="shared" si="96"/>
        <v>5189559.25</v>
      </c>
      <c r="M103" s="26">
        <f t="shared" si="96"/>
        <v>5189559.25</v>
      </c>
      <c r="N103" s="26">
        <f t="shared" si="96"/>
        <v>5189559.25</v>
      </c>
      <c r="O103" s="26">
        <f t="shared" si="96"/>
        <v>0</v>
      </c>
      <c r="P103" s="26">
        <f t="shared" si="96"/>
        <v>0</v>
      </c>
      <c r="Q103" s="26">
        <f t="shared" si="96"/>
        <v>5189559.25</v>
      </c>
      <c r="R103" s="26">
        <f t="shared" si="96"/>
        <v>5189559.25</v>
      </c>
      <c r="S103" s="26">
        <f t="shared" si="96"/>
        <v>5189559.25</v>
      </c>
      <c r="T103" s="26">
        <f t="shared" si="96"/>
        <v>5189559.25</v>
      </c>
      <c r="U103" s="27">
        <f t="shared" si="96"/>
        <v>0</v>
      </c>
      <c r="V103" s="27">
        <f t="shared" si="96"/>
        <v>0</v>
      </c>
      <c r="W103" s="27">
        <f t="shared" ref="S103:X105" si="97">W104</f>
        <v>5189559.25</v>
      </c>
      <c r="X103" s="27">
        <f t="shared" si="97"/>
        <v>5189559.25</v>
      </c>
      <c r="Y103" s="59"/>
    </row>
    <row r="104" spans="1:25">
      <c r="A104" s="30" t="s">
        <v>35</v>
      </c>
      <c r="B104" s="24">
        <v>701</v>
      </c>
      <c r="C104" s="24" t="s">
        <v>105</v>
      </c>
      <c r="D104" s="24" t="s">
        <v>46</v>
      </c>
      <c r="E104" s="25" t="s">
        <v>36</v>
      </c>
      <c r="F104" s="24"/>
      <c r="G104" s="26">
        <f t="shared" si="96"/>
        <v>5189559.25</v>
      </c>
      <c r="H104" s="26">
        <f t="shared" si="96"/>
        <v>5189559.25</v>
      </c>
      <c r="I104" s="26">
        <f t="shared" si="96"/>
        <v>0</v>
      </c>
      <c r="J104" s="26">
        <f t="shared" si="96"/>
        <v>0</v>
      </c>
      <c r="K104" s="26">
        <f t="shared" si="96"/>
        <v>5189559.25</v>
      </c>
      <c r="L104" s="26">
        <f t="shared" si="96"/>
        <v>5189559.25</v>
      </c>
      <c r="M104" s="26">
        <f t="shared" si="96"/>
        <v>5189559.25</v>
      </c>
      <c r="N104" s="26">
        <f t="shared" si="96"/>
        <v>5189559.25</v>
      </c>
      <c r="O104" s="26">
        <f t="shared" si="96"/>
        <v>0</v>
      </c>
      <c r="P104" s="26">
        <f t="shared" si="96"/>
        <v>0</v>
      </c>
      <c r="Q104" s="26">
        <f t="shared" si="96"/>
        <v>5189559.25</v>
      </c>
      <c r="R104" s="26">
        <f t="shared" si="96"/>
        <v>5189559.25</v>
      </c>
      <c r="S104" s="26">
        <f t="shared" si="97"/>
        <v>5189559.25</v>
      </c>
      <c r="T104" s="26">
        <f t="shared" si="97"/>
        <v>5189559.25</v>
      </c>
      <c r="U104" s="27">
        <f t="shared" si="97"/>
        <v>0</v>
      </c>
      <c r="V104" s="27">
        <f t="shared" si="97"/>
        <v>0</v>
      </c>
      <c r="W104" s="27">
        <f t="shared" si="97"/>
        <v>5189559.25</v>
      </c>
      <c r="X104" s="27">
        <f t="shared" si="97"/>
        <v>5189559.25</v>
      </c>
      <c r="Y104" s="59"/>
    </row>
    <row r="105" spans="1:25" ht="24">
      <c r="A105" s="30" t="s">
        <v>37</v>
      </c>
      <c r="B105" s="24">
        <v>701</v>
      </c>
      <c r="C105" s="24" t="s">
        <v>105</v>
      </c>
      <c r="D105" s="24" t="s">
        <v>46</v>
      </c>
      <c r="E105" s="25" t="s">
        <v>38</v>
      </c>
      <c r="F105" s="24"/>
      <c r="G105" s="26">
        <f>G106</f>
        <v>5189559.25</v>
      </c>
      <c r="H105" s="26">
        <f t="shared" si="96"/>
        <v>5189559.25</v>
      </c>
      <c r="I105" s="26">
        <f t="shared" si="96"/>
        <v>0</v>
      </c>
      <c r="J105" s="26">
        <f t="shared" si="96"/>
        <v>0</v>
      </c>
      <c r="K105" s="26">
        <f t="shared" si="96"/>
        <v>5189559.25</v>
      </c>
      <c r="L105" s="26">
        <f t="shared" si="96"/>
        <v>5189559.25</v>
      </c>
      <c r="M105" s="26">
        <f t="shared" si="96"/>
        <v>5189559.25</v>
      </c>
      <c r="N105" s="26">
        <f t="shared" si="96"/>
        <v>5189559.25</v>
      </c>
      <c r="O105" s="26">
        <f t="shared" si="96"/>
        <v>0</v>
      </c>
      <c r="P105" s="26">
        <f t="shared" si="96"/>
        <v>0</v>
      </c>
      <c r="Q105" s="26">
        <f t="shared" si="96"/>
        <v>5189559.25</v>
      </c>
      <c r="R105" s="26">
        <f t="shared" si="96"/>
        <v>5189559.25</v>
      </c>
      <c r="S105" s="26">
        <f t="shared" si="97"/>
        <v>5189559.25</v>
      </c>
      <c r="T105" s="26">
        <f>T106</f>
        <v>5189559.25</v>
      </c>
      <c r="U105" s="27">
        <f t="shared" si="97"/>
        <v>0</v>
      </c>
      <c r="V105" s="27">
        <f t="shared" si="97"/>
        <v>0</v>
      </c>
      <c r="W105" s="27">
        <f t="shared" si="97"/>
        <v>5189559.25</v>
      </c>
      <c r="X105" s="27">
        <f t="shared" si="97"/>
        <v>5189559.25</v>
      </c>
      <c r="Y105" s="59"/>
    </row>
    <row r="106" spans="1:25" ht="60">
      <c r="A106" s="29" t="s">
        <v>107</v>
      </c>
      <c r="B106" s="24">
        <v>701</v>
      </c>
      <c r="C106" s="24" t="s">
        <v>105</v>
      </c>
      <c r="D106" s="24" t="s">
        <v>46</v>
      </c>
      <c r="E106" s="24">
        <v>9020059300</v>
      </c>
      <c r="F106" s="24"/>
      <c r="G106" s="26">
        <f t="shared" ref="G106:L106" si="98">SUM(G107:G108)</f>
        <v>5189559.25</v>
      </c>
      <c r="H106" s="26">
        <f t="shared" si="98"/>
        <v>5189559.25</v>
      </c>
      <c r="I106" s="26">
        <f t="shared" si="98"/>
        <v>0</v>
      </c>
      <c r="J106" s="26">
        <f t="shared" si="98"/>
        <v>0</v>
      </c>
      <c r="K106" s="26">
        <f t="shared" si="98"/>
        <v>5189559.25</v>
      </c>
      <c r="L106" s="26">
        <f t="shared" si="98"/>
        <v>5189559.25</v>
      </c>
      <c r="M106" s="26">
        <f t="shared" ref="M106:X106" si="99">SUM(M107:M108)</f>
        <v>5189559.25</v>
      </c>
      <c r="N106" s="26">
        <f t="shared" si="99"/>
        <v>5189559.25</v>
      </c>
      <c r="O106" s="26">
        <f t="shared" si="99"/>
        <v>0</v>
      </c>
      <c r="P106" s="26">
        <f t="shared" si="99"/>
        <v>0</v>
      </c>
      <c r="Q106" s="26">
        <f t="shared" si="99"/>
        <v>5189559.25</v>
      </c>
      <c r="R106" s="26">
        <f t="shared" si="99"/>
        <v>5189559.25</v>
      </c>
      <c r="S106" s="26">
        <f t="shared" si="99"/>
        <v>5189559.25</v>
      </c>
      <c r="T106" s="26">
        <f t="shared" si="99"/>
        <v>5189559.25</v>
      </c>
      <c r="U106" s="27">
        <f t="shared" si="99"/>
        <v>0</v>
      </c>
      <c r="V106" s="27">
        <f t="shared" si="99"/>
        <v>0</v>
      </c>
      <c r="W106" s="27">
        <f t="shared" si="99"/>
        <v>5189559.25</v>
      </c>
      <c r="X106" s="27">
        <f t="shared" si="99"/>
        <v>5189559.25</v>
      </c>
      <c r="Y106" s="59"/>
    </row>
    <row r="107" spans="1:25" ht="48">
      <c r="A107" s="28" t="s">
        <v>29</v>
      </c>
      <c r="B107" s="24">
        <v>701</v>
      </c>
      <c r="C107" s="24" t="s">
        <v>105</v>
      </c>
      <c r="D107" s="24" t="s">
        <v>46</v>
      </c>
      <c r="E107" s="24">
        <v>9020059300</v>
      </c>
      <c r="F107" s="24">
        <v>100</v>
      </c>
      <c r="G107" s="26">
        <v>4250104.68</v>
      </c>
      <c r="H107" s="26">
        <f>G107</f>
        <v>4250104.68</v>
      </c>
      <c r="I107" s="26">
        <v>204281.13</v>
      </c>
      <c r="J107" s="26">
        <f>I107</f>
        <v>204281.13</v>
      </c>
      <c r="K107" s="26">
        <f t="shared" ref="K107:L108" si="100">G107+I107</f>
        <v>4454385.8099999996</v>
      </c>
      <c r="L107" s="26">
        <f t="shared" si="100"/>
        <v>4454385.8099999996</v>
      </c>
      <c r="M107" s="26">
        <v>4250104.68</v>
      </c>
      <c r="N107" s="26">
        <f>M107</f>
        <v>4250104.68</v>
      </c>
      <c r="O107" s="26">
        <v>204281.13</v>
      </c>
      <c r="P107" s="26">
        <f>O107</f>
        <v>204281.13</v>
      </c>
      <c r="Q107" s="26">
        <f t="shared" ref="Q107:R108" si="101">M107+O107</f>
        <v>4454385.8099999996</v>
      </c>
      <c r="R107" s="26">
        <f t="shared" si="101"/>
        <v>4454385.8099999996</v>
      </c>
      <c r="S107" s="26">
        <v>4250104.68</v>
      </c>
      <c r="T107" s="26">
        <f>S107</f>
        <v>4250104.68</v>
      </c>
      <c r="U107" s="26">
        <v>204281.13</v>
      </c>
      <c r="V107" s="26">
        <f>U107</f>
        <v>204281.13</v>
      </c>
      <c r="W107" s="27">
        <f t="shared" ref="W107:X108" si="102">S107+U107</f>
        <v>4454385.8099999996</v>
      </c>
      <c r="X107" s="27">
        <f t="shared" si="102"/>
        <v>4454385.8099999996</v>
      </c>
      <c r="Y107" s="59"/>
    </row>
    <row r="108" spans="1:25" ht="24">
      <c r="A108" s="28" t="s">
        <v>30</v>
      </c>
      <c r="B108" s="24">
        <v>701</v>
      </c>
      <c r="C108" s="24" t="s">
        <v>105</v>
      </c>
      <c r="D108" s="24" t="s">
        <v>46</v>
      </c>
      <c r="E108" s="24">
        <v>9020059300</v>
      </c>
      <c r="F108" s="24">
        <v>200</v>
      </c>
      <c r="G108" s="26">
        <v>939454.57</v>
      </c>
      <c r="H108" s="26">
        <f>G108</f>
        <v>939454.57</v>
      </c>
      <c r="I108" s="26">
        <v>-204281.13</v>
      </c>
      <c r="J108" s="26">
        <f>I108</f>
        <v>-204281.13</v>
      </c>
      <c r="K108" s="26">
        <f t="shared" si="100"/>
        <v>735173.44</v>
      </c>
      <c r="L108" s="26">
        <f t="shared" si="100"/>
        <v>735173.44</v>
      </c>
      <c r="M108" s="26">
        <v>939454.57</v>
      </c>
      <c r="N108" s="26">
        <f>M108</f>
        <v>939454.57</v>
      </c>
      <c r="O108" s="26">
        <v>-204281.13</v>
      </c>
      <c r="P108" s="26">
        <f>O108</f>
        <v>-204281.13</v>
      </c>
      <c r="Q108" s="26">
        <f t="shared" si="101"/>
        <v>735173.44</v>
      </c>
      <c r="R108" s="26">
        <f t="shared" si="101"/>
        <v>735173.44</v>
      </c>
      <c r="S108" s="26">
        <v>939454.57</v>
      </c>
      <c r="T108" s="26">
        <f>S108</f>
        <v>939454.57</v>
      </c>
      <c r="U108" s="26">
        <v>-204281.13</v>
      </c>
      <c r="V108" s="26">
        <f>U108</f>
        <v>-204281.13</v>
      </c>
      <c r="W108" s="27">
        <f t="shared" si="102"/>
        <v>735173.44</v>
      </c>
      <c r="X108" s="27">
        <f t="shared" si="102"/>
        <v>735173.44</v>
      </c>
      <c r="Y108" s="59"/>
    </row>
    <row r="109" spans="1:25">
      <c r="A109" s="28" t="s">
        <v>108</v>
      </c>
      <c r="B109" s="25" t="s">
        <v>109</v>
      </c>
      <c r="C109" s="25" t="s">
        <v>105</v>
      </c>
      <c r="D109" s="25" t="s">
        <v>110</v>
      </c>
      <c r="E109" s="25"/>
      <c r="F109" s="24"/>
      <c r="G109" s="26">
        <f>G110</f>
        <v>162000</v>
      </c>
      <c r="H109" s="26">
        <f t="shared" ref="H109:X110" si="103">H110</f>
        <v>0</v>
      </c>
      <c r="I109" s="26">
        <f t="shared" si="103"/>
        <v>0</v>
      </c>
      <c r="J109" s="26">
        <f t="shared" si="103"/>
        <v>0</v>
      </c>
      <c r="K109" s="26">
        <f t="shared" si="103"/>
        <v>162000</v>
      </c>
      <c r="L109" s="26">
        <f t="shared" si="103"/>
        <v>0</v>
      </c>
      <c r="M109" s="26">
        <f t="shared" si="103"/>
        <v>162000</v>
      </c>
      <c r="N109" s="26">
        <f t="shared" si="103"/>
        <v>0</v>
      </c>
      <c r="O109" s="26">
        <f t="shared" si="103"/>
        <v>0</v>
      </c>
      <c r="P109" s="26">
        <f t="shared" si="103"/>
        <v>0</v>
      </c>
      <c r="Q109" s="26">
        <f t="shared" si="103"/>
        <v>162000</v>
      </c>
      <c r="R109" s="26">
        <f t="shared" si="103"/>
        <v>0</v>
      </c>
      <c r="S109" s="26">
        <f t="shared" si="103"/>
        <v>162000</v>
      </c>
      <c r="T109" s="26">
        <f t="shared" si="103"/>
        <v>0</v>
      </c>
      <c r="U109" s="27">
        <f t="shared" si="103"/>
        <v>0</v>
      </c>
      <c r="V109" s="27">
        <f t="shared" si="103"/>
        <v>0</v>
      </c>
      <c r="W109" s="27">
        <f t="shared" si="103"/>
        <v>162000</v>
      </c>
      <c r="X109" s="27">
        <f t="shared" si="103"/>
        <v>0</v>
      </c>
      <c r="Y109" s="59"/>
    </row>
    <row r="110" spans="1:25" ht="24">
      <c r="A110" s="28" t="s">
        <v>111</v>
      </c>
      <c r="B110" s="25" t="s">
        <v>109</v>
      </c>
      <c r="C110" s="25" t="s">
        <v>105</v>
      </c>
      <c r="D110" s="25" t="s">
        <v>110</v>
      </c>
      <c r="E110" s="25" t="s">
        <v>73</v>
      </c>
      <c r="F110" s="24"/>
      <c r="G110" s="26">
        <f>G111</f>
        <v>162000</v>
      </c>
      <c r="H110" s="26">
        <f t="shared" si="103"/>
        <v>0</v>
      </c>
      <c r="I110" s="26">
        <f t="shared" si="103"/>
        <v>0</v>
      </c>
      <c r="J110" s="26">
        <f t="shared" si="103"/>
        <v>0</v>
      </c>
      <c r="K110" s="26">
        <f t="shared" si="103"/>
        <v>162000</v>
      </c>
      <c r="L110" s="26">
        <f t="shared" si="103"/>
        <v>0</v>
      </c>
      <c r="M110" s="26">
        <f t="shared" si="103"/>
        <v>162000</v>
      </c>
      <c r="N110" s="26">
        <f t="shared" si="103"/>
        <v>0</v>
      </c>
      <c r="O110" s="26">
        <f t="shared" si="103"/>
        <v>0</v>
      </c>
      <c r="P110" s="26">
        <f t="shared" si="103"/>
        <v>0</v>
      </c>
      <c r="Q110" s="26">
        <f t="shared" si="103"/>
        <v>162000</v>
      </c>
      <c r="R110" s="26">
        <f t="shared" si="103"/>
        <v>0</v>
      </c>
      <c r="S110" s="26">
        <f t="shared" si="103"/>
        <v>162000</v>
      </c>
      <c r="T110" s="26">
        <f t="shared" si="103"/>
        <v>0</v>
      </c>
      <c r="U110" s="27">
        <f t="shared" si="103"/>
        <v>0</v>
      </c>
      <c r="V110" s="27">
        <f t="shared" si="103"/>
        <v>0</v>
      </c>
      <c r="W110" s="27">
        <f t="shared" si="103"/>
        <v>162000</v>
      </c>
      <c r="X110" s="27">
        <f t="shared" si="103"/>
        <v>0</v>
      </c>
      <c r="Y110" s="59"/>
    </row>
    <row r="111" spans="1:25" ht="72">
      <c r="A111" s="29" t="s">
        <v>112</v>
      </c>
      <c r="B111" s="25" t="s">
        <v>109</v>
      </c>
      <c r="C111" s="25" t="s">
        <v>105</v>
      </c>
      <c r="D111" s="25" t="s">
        <v>110</v>
      </c>
      <c r="E111" s="25" t="s">
        <v>113</v>
      </c>
      <c r="F111" s="24"/>
      <c r="G111" s="26">
        <f>G112+G115</f>
        <v>162000</v>
      </c>
      <c r="H111" s="26">
        <f t="shared" ref="H111:X111" si="104">H112+H115</f>
        <v>0</v>
      </c>
      <c r="I111" s="26">
        <f t="shared" si="104"/>
        <v>0</v>
      </c>
      <c r="J111" s="26">
        <f t="shared" si="104"/>
        <v>0</v>
      </c>
      <c r="K111" s="26">
        <f t="shared" si="104"/>
        <v>162000</v>
      </c>
      <c r="L111" s="26">
        <f t="shared" si="104"/>
        <v>0</v>
      </c>
      <c r="M111" s="26">
        <f t="shared" si="104"/>
        <v>162000</v>
      </c>
      <c r="N111" s="26">
        <f t="shared" si="104"/>
        <v>0</v>
      </c>
      <c r="O111" s="26">
        <f t="shared" si="104"/>
        <v>0</v>
      </c>
      <c r="P111" s="26">
        <f t="shared" si="104"/>
        <v>0</v>
      </c>
      <c r="Q111" s="26">
        <f t="shared" si="104"/>
        <v>162000</v>
      </c>
      <c r="R111" s="26">
        <f t="shared" si="104"/>
        <v>0</v>
      </c>
      <c r="S111" s="26">
        <f t="shared" si="104"/>
        <v>162000</v>
      </c>
      <c r="T111" s="26">
        <f t="shared" si="104"/>
        <v>0</v>
      </c>
      <c r="U111" s="27">
        <f t="shared" si="104"/>
        <v>0</v>
      </c>
      <c r="V111" s="27">
        <f t="shared" si="104"/>
        <v>0</v>
      </c>
      <c r="W111" s="27">
        <f t="shared" si="104"/>
        <v>162000</v>
      </c>
      <c r="X111" s="27">
        <f t="shared" si="104"/>
        <v>0</v>
      </c>
      <c r="Y111" s="59"/>
    </row>
    <row r="112" spans="1:25" ht="36">
      <c r="A112" s="29" t="s">
        <v>114</v>
      </c>
      <c r="B112" s="25" t="s">
        <v>109</v>
      </c>
      <c r="C112" s="25" t="s">
        <v>105</v>
      </c>
      <c r="D112" s="25" t="s">
        <v>110</v>
      </c>
      <c r="E112" s="25" t="s">
        <v>115</v>
      </c>
      <c r="F112" s="24"/>
      <c r="G112" s="26">
        <f>G113</f>
        <v>150000</v>
      </c>
      <c r="H112" s="26">
        <f t="shared" ref="H112:X113" si="105">H113</f>
        <v>0</v>
      </c>
      <c r="I112" s="26">
        <f t="shared" si="105"/>
        <v>0</v>
      </c>
      <c r="J112" s="26">
        <f t="shared" si="105"/>
        <v>0</v>
      </c>
      <c r="K112" s="26">
        <f t="shared" si="105"/>
        <v>150000</v>
      </c>
      <c r="L112" s="26">
        <f t="shared" si="105"/>
        <v>0</v>
      </c>
      <c r="M112" s="26">
        <f t="shared" si="105"/>
        <v>150000</v>
      </c>
      <c r="N112" s="26">
        <f t="shared" si="105"/>
        <v>0</v>
      </c>
      <c r="O112" s="26">
        <f t="shared" si="105"/>
        <v>0</v>
      </c>
      <c r="P112" s="26">
        <f t="shared" si="105"/>
        <v>0</v>
      </c>
      <c r="Q112" s="26">
        <f t="shared" si="105"/>
        <v>150000</v>
      </c>
      <c r="R112" s="26">
        <f t="shared" si="105"/>
        <v>0</v>
      </c>
      <c r="S112" s="26">
        <f t="shared" si="105"/>
        <v>150000</v>
      </c>
      <c r="T112" s="26">
        <f t="shared" si="105"/>
        <v>0</v>
      </c>
      <c r="U112" s="27">
        <f t="shared" si="105"/>
        <v>0</v>
      </c>
      <c r="V112" s="27">
        <f t="shared" si="105"/>
        <v>0</v>
      </c>
      <c r="W112" s="27">
        <f t="shared" si="105"/>
        <v>150000</v>
      </c>
      <c r="X112" s="27">
        <f t="shared" si="105"/>
        <v>0</v>
      </c>
      <c r="Y112" s="59"/>
    </row>
    <row r="113" spans="1:25" ht="24">
      <c r="A113" s="32" t="s">
        <v>116</v>
      </c>
      <c r="B113" s="25" t="s">
        <v>109</v>
      </c>
      <c r="C113" s="25" t="s">
        <v>105</v>
      </c>
      <c r="D113" s="25" t="s">
        <v>110</v>
      </c>
      <c r="E113" s="25" t="s">
        <v>117</v>
      </c>
      <c r="F113" s="24"/>
      <c r="G113" s="26">
        <f>G114</f>
        <v>150000</v>
      </c>
      <c r="H113" s="26">
        <f t="shared" si="105"/>
        <v>0</v>
      </c>
      <c r="I113" s="26">
        <f t="shared" si="105"/>
        <v>0</v>
      </c>
      <c r="J113" s="26">
        <f t="shared" si="105"/>
        <v>0</v>
      </c>
      <c r="K113" s="26">
        <f t="shared" si="105"/>
        <v>150000</v>
      </c>
      <c r="L113" s="26">
        <f t="shared" si="105"/>
        <v>0</v>
      </c>
      <c r="M113" s="26">
        <f t="shared" si="105"/>
        <v>150000</v>
      </c>
      <c r="N113" s="26">
        <f t="shared" si="105"/>
        <v>0</v>
      </c>
      <c r="O113" s="26">
        <f t="shared" si="105"/>
        <v>0</v>
      </c>
      <c r="P113" s="26">
        <f t="shared" si="105"/>
        <v>0</v>
      </c>
      <c r="Q113" s="26">
        <f t="shared" si="105"/>
        <v>150000</v>
      </c>
      <c r="R113" s="26">
        <f t="shared" si="105"/>
        <v>0</v>
      </c>
      <c r="S113" s="26">
        <f t="shared" si="105"/>
        <v>150000</v>
      </c>
      <c r="T113" s="26">
        <f t="shared" si="105"/>
        <v>0</v>
      </c>
      <c r="U113" s="27">
        <f t="shared" si="105"/>
        <v>0</v>
      </c>
      <c r="V113" s="27">
        <f t="shared" si="105"/>
        <v>0</v>
      </c>
      <c r="W113" s="27">
        <f t="shared" si="105"/>
        <v>150000</v>
      </c>
      <c r="X113" s="27">
        <f t="shared" si="105"/>
        <v>0</v>
      </c>
      <c r="Y113" s="59"/>
    </row>
    <row r="114" spans="1:25" ht="24">
      <c r="A114" s="28" t="s">
        <v>30</v>
      </c>
      <c r="B114" s="25" t="s">
        <v>109</v>
      </c>
      <c r="C114" s="25" t="s">
        <v>105</v>
      </c>
      <c r="D114" s="25" t="s">
        <v>110</v>
      </c>
      <c r="E114" s="25" t="s">
        <v>117</v>
      </c>
      <c r="F114" s="24">
        <v>200</v>
      </c>
      <c r="G114" s="26">
        <v>150000</v>
      </c>
      <c r="H114" s="26"/>
      <c r="I114" s="26"/>
      <c r="J114" s="26"/>
      <c r="K114" s="26">
        <f>G114+I114</f>
        <v>150000</v>
      </c>
      <c r="L114" s="26">
        <f>H114+J114</f>
        <v>0</v>
      </c>
      <c r="M114" s="26">
        <v>150000</v>
      </c>
      <c r="N114" s="26"/>
      <c r="O114" s="26"/>
      <c r="P114" s="26"/>
      <c r="Q114" s="26">
        <f>M114+O114</f>
        <v>150000</v>
      </c>
      <c r="R114" s="26">
        <f>N114+P114</f>
        <v>0</v>
      </c>
      <c r="S114" s="26">
        <v>150000</v>
      </c>
      <c r="T114" s="26"/>
      <c r="U114" s="27"/>
      <c r="V114" s="27"/>
      <c r="W114" s="27">
        <f>S114+U114</f>
        <v>150000</v>
      </c>
      <c r="X114" s="27">
        <f>T114+V114</f>
        <v>0</v>
      </c>
      <c r="Y114" s="59"/>
    </row>
    <row r="115" spans="1:25">
      <c r="A115" s="29" t="s">
        <v>118</v>
      </c>
      <c r="B115" s="25" t="s">
        <v>109</v>
      </c>
      <c r="C115" s="25" t="s">
        <v>105</v>
      </c>
      <c r="D115" s="25" t="s">
        <v>110</v>
      </c>
      <c r="E115" s="25" t="s">
        <v>119</v>
      </c>
      <c r="F115" s="24"/>
      <c r="G115" s="26">
        <f>G116</f>
        <v>12000</v>
      </c>
      <c r="H115" s="26">
        <f t="shared" ref="H115:X116" si="106">H116</f>
        <v>0</v>
      </c>
      <c r="I115" s="26">
        <f t="shared" si="106"/>
        <v>0</v>
      </c>
      <c r="J115" s="26">
        <f t="shared" si="106"/>
        <v>0</v>
      </c>
      <c r="K115" s="26">
        <f t="shared" si="106"/>
        <v>12000</v>
      </c>
      <c r="L115" s="26">
        <f t="shared" si="106"/>
        <v>0</v>
      </c>
      <c r="M115" s="26">
        <f t="shared" si="106"/>
        <v>12000</v>
      </c>
      <c r="N115" s="26">
        <f t="shared" si="106"/>
        <v>0</v>
      </c>
      <c r="O115" s="26">
        <f t="shared" si="106"/>
        <v>0</v>
      </c>
      <c r="P115" s="26">
        <f t="shared" si="106"/>
        <v>0</v>
      </c>
      <c r="Q115" s="26">
        <f t="shared" si="106"/>
        <v>12000</v>
      </c>
      <c r="R115" s="26">
        <f t="shared" si="106"/>
        <v>0</v>
      </c>
      <c r="S115" s="26">
        <f t="shared" si="106"/>
        <v>12000</v>
      </c>
      <c r="T115" s="26">
        <f t="shared" si="106"/>
        <v>0</v>
      </c>
      <c r="U115" s="27">
        <f t="shared" si="106"/>
        <v>0</v>
      </c>
      <c r="V115" s="27">
        <f t="shared" si="106"/>
        <v>0</v>
      </c>
      <c r="W115" s="27">
        <f t="shared" si="106"/>
        <v>12000</v>
      </c>
      <c r="X115" s="27">
        <f t="shared" si="106"/>
        <v>0</v>
      </c>
      <c r="Y115" s="59"/>
    </row>
    <row r="116" spans="1:25" ht="24">
      <c r="A116" s="28" t="s">
        <v>120</v>
      </c>
      <c r="B116" s="25" t="s">
        <v>109</v>
      </c>
      <c r="C116" s="25" t="s">
        <v>105</v>
      </c>
      <c r="D116" s="25" t="s">
        <v>110</v>
      </c>
      <c r="E116" s="25" t="s">
        <v>121</v>
      </c>
      <c r="F116" s="24"/>
      <c r="G116" s="26">
        <f>G117</f>
        <v>12000</v>
      </c>
      <c r="H116" s="26">
        <f t="shared" si="106"/>
        <v>0</v>
      </c>
      <c r="I116" s="26">
        <f t="shared" si="106"/>
        <v>0</v>
      </c>
      <c r="J116" s="26">
        <f t="shared" si="106"/>
        <v>0</v>
      </c>
      <c r="K116" s="26">
        <f t="shared" si="106"/>
        <v>12000</v>
      </c>
      <c r="L116" s="26">
        <f t="shared" si="106"/>
        <v>0</v>
      </c>
      <c r="M116" s="26">
        <f t="shared" si="106"/>
        <v>12000</v>
      </c>
      <c r="N116" s="26">
        <f t="shared" si="106"/>
        <v>0</v>
      </c>
      <c r="O116" s="26">
        <f t="shared" si="106"/>
        <v>0</v>
      </c>
      <c r="P116" s="26">
        <f t="shared" si="106"/>
        <v>0</v>
      </c>
      <c r="Q116" s="26">
        <f t="shared" si="106"/>
        <v>12000</v>
      </c>
      <c r="R116" s="26">
        <f t="shared" si="106"/>
        <v>0</v>
      </c>
      <c r="S116" s="26">
        <f t="shared" si="106"/>
        <v>12000</v>
      </c>
      <c r="T116" s="26">
        <f t="shared" si="106"/>
        <v>0</v>
      </c>
      <c r="U116" s="27">
        <f t="shared" si="106"/>
        <v>0</v>
      </c>
      <c r="V116" s="27">
        <f t="shared" si="106"/>
        <v>0</v>
      </c>
      <c r="W116" s="27">
        <f t="shared" si="106"/>
        <v>12000</v>
      </c>
      <c r="X116" s="27">
        <f t="shared" si="106"/>
        <v>0</v>
      </c>
      <c r="Y116" s="59"/>
    </row>
    <row r="117" spans="1:25" ht="24">
      <c r="A117" s="28" t="s">
        <v>30</v>
      </c>
      <c r="B117" s="25" t="s">
        <v>109</v>
      </c>
      <c r="C117" s="25" t="s">
        <v>105</v>
      </c>
      <c r="D117" s="25" t="s">
        <v>110</v>
      </c>
      <c r="E117" s="25" t="s">
        <v>121</v>
      </c>
      <c r="F117" s="24">
        <v>200</v>
      </c>
      <c r="G117" s="26">
        <v>12000</v>
      </c>
      <c r="H117" s="26"/>
      <c r="I117" s="26"/>
      <c r="J117" s="26"/>
      <c r="K117" s="26">
        <f>G117+I117</f>
        <v>12000</v>
      </c>
      <c r="L117" s="26">
        <f>H117+J117</f>
        <v>0</v>
      </c>
      <c r="M117" s="26">
        <v>12000</v>
      </c>
      <c r="N117" s="26"/>
      <c r="O117" s="26"/>
      <c r="P117" s="26"/>
      <c r="Q117" s="26">
        <f>M117+O117</f>
        <v>12000</v>
      </c>
      <c r="R117" s="26">
        <f>N117+P117</f>
        <v>0</v>
      </c>
      <c r="S117" s="26">
        <v>12000</v>
      </c>
      <c r="T117" s="26"/>
      <c r="U117" s="27"/>
      <c r="V117" s="27"/>
      <c r="W117" s="27">
        <f>S117+U117</f>
        <v>12000</v>
      </c>
      <c r="X117" s="27">
        <f>T117+V117</f>
        <v>0</v>
      </c>
      <c r="Y117" s="59"/>
    </row>
    <row r="118" spans="1:25" ht="24">
      <c r="A118" s="28" t="s">
        <v>122</v>
      </c>
      <c r="B118" s="25" t="s">
        <v>109</v>
      </c>
      <c r="C118" s="25" t="s">
        <v>105</v>
      </c>
      <c r="D118" s="25" t="s">
        <v>123</v>
      </c>
      <c r="E118" s="25"/>
      <c r="F118" s="24"/>
      <c r="G118" s="26">
        <f>G119</f>
        <v>158000</v>
      </c>
      <c r="H118" s="26">
        <f t="shared" ref="H118:X119" si="107">H119</f>
        <v>0</v>
      </c>
      <c r="I118" s="26">
        <f t="shared" si="107"/>
        <v>0</v>
      </c>
      <c r="J118" s="26">
        <f t="shared" si="107"/>
        <v>0</v>
      </c>
      <c r="K118" s="26">
        <f t="shared" si="107"/>
        <v>158000</v>
      </c>
      <c r="L118" s="26">
        <f t="shared" si="107"/>
        <v>0</v>
      </c>
      <c r="M118" s="26">
        <f t="shared" si="107"/>
        <v>158000</v>
      </c>
      <c r="N118" s="26">
        <f t="shared" si="107"/>
        <v>0</v>
      </c>
      <c r="O118" s="26">
        <f t="shared" si="107"/>
        <v>0</v>
      </c>
      <c r="P118" s="26">
        <f t="shared" si="107"/>
        <v>0</v>
      </c>
      <c r="Q118" s="26">
        <f t="shared" si="107"/>
        <v>158000</v>
      </c>
      <c r="R118" s="26">
        <f t="shared" si="107"/>
        <v>0</v>
      </c>
      <c r="S118" s="26">
        <f t="shared" si="107"/>
        <v>158000</v>
      </c>
      <c r="T118" s="26">
        <f t="shared" si="107"/>
        <v>0</v>
      </c>
      <c r="U118" s="27">
        <f t="shared" si="107"/>
        <v>0</v>
      </c>
      <c r="V118" s="27">
        <f t="shared" si="107"/>
        <v>0</v>
      </c>
      <c r="W118" s="27">
        <f t="shared" si="107"/>
        <v>158000</v>
      </c>
      <c r="X118" s="27">
        <f t="shared" si="107"/>
        <v>0</v>
      </c>
      <c r="Y118" s="59"/>
    </row>
    <row r="119" spans="1:25" ht="24">
      <c r="A119" s="28" t="s">
        <v>111</v>
      </c>
      <c r="B119" s="25" t="s">
        <v>109</v>
      </c>
      <c r="C119" s="25" t="s">
        <v>105</v>
      </c>
      <c r="D119" s="25" t="s">
        <v>123</v>
      </c>
      <c r="E119" s="25" t="s">
        <v>73</v>
      </c>
      <c r="F119" s="24"/>
      <c r="G119" s="26">
        <f>G120</f>
        <v>158000</v>
      </c>
      <c r="H119" s="26">
        <f t="shared" si="107"/>
        <v>0</v>
      </c>
      <c r="I119" s="26">
        <f t="shared" si="107"/>
        <v>0</v>
      </c>
      <c r="J119" s="26">
        <f t="shared" si="107"/>
        <v>0</v>
      </c>
      <c r="K119" s="26">
        <f t="shared" si="107"/>
        <v>158000</v>
      </c>
      <c r="L119" s="26">
        <f t="shared" si="107"/>
        <v>0</v>
      </c>
      <c r="M119" s="26">
        <f t="shared" si="107"/>
        <v>158000</v>
      </c>
      <c r="N119" s="26">
        <f t="shared" si="107"/>
        <v>0</v>
      </c>
      <c r="O119" s="26">
        <f t="shared" si="107"/>
        <v>0</v>
      </c>
      <c r="P119" s="26">
        <f t="shared" si="107"/>
        <v>0</v>
      </c>
      <c r="Q119" s="26">
        <f t="shared" si="107"/>
        <v>158000</v>
      </c>
      <c r="R119" s="26">
        <f t="shared" si="107"/>
        <v>0</v>
      </c>
      <c r="S119" s="26">
        <f t="shared" si="107"/>
        <v>158000</v>
      </c>
      <c r="T119" s="26">
        <f t="shared" si="107"/>
        <v>0</v>
      </c>
      <c r="U119" s="27">
        <f t="shared" si="107"/>
        <v>0</v>
      </c>
      <c r="V119" s="27">
        <f t="shared" si="107"/>
        <v>0</v>
      </c>
      <c r="W119" s="27">
        <f t="shared" si="107"/>
        <v>158000</v>
      </c>
      <c r="X119" s="27">
        <f t="shared" si="107"/>
        <v>0</v>
      </c>
      <c r="Y119" s="59"/>
    </row>
    <row r="120" spans="1:25" ht="72">
      <c r="A120" s="29" t="s">
        <v>112</v>
      </c>
      <c r="B120" s="25" t="s">
        <v>109</v>
      </c>
      <c r="C120" s="25" t="s">
        <v>105</v>
      </c>
      <c r="D120" s="25" t="s">
        <v>123</v>
      </c>
      <c r="E120" s="25" t="s">
        <v>113</v>
      </c>
      <c r="F120" s="24"/>
      <c r="G120" s="26">
        <f>G121+G124</f>
        <v>158000</v>
      </c>
      <c r="H120" s="26">
        <f t="shared" ref="H120:X120" si="108">H121+H124</f>
        <v>0</v>
      </c>
      <c r="I120" s="26">
        <f t="shared" si="108"/>
        <v>0</v>
      </c>
      <c r="J120" s="26">
        <f t="shared" si="108"/>
        <v>0</v>
      </c>
      <c r="K120" s="26">
        <f t="shared" si="108"/>
        <v>158000</v>
      </c>
      <c r="L120" s="26">
        <f t="shared" si="108"/>
        <v>0</v>
      </c>
      <c r="M120" s="26">
        <f t="shared" si="108"/>
        <v>158000</v>
      </c>
      <c r="N120" s="26">
        <f t="shared" si="108"/>
        <v>0</v>
      </c>
      <c r="O120" s="26">
        <f t="shared" si="108"/>
        <v>0</v>
      </c>
      <c r="P120" s="26">
        <f t="shared" si="108"/>
        <v>0</v>
      </c>
      <c r="Q120" s="26">
        <f t="shared" si="108"/>
        <v>158000</v>
      </c>
      <c r="R120" s="26">
        <f t="shared" si="108"/>
        <v>0</v>
      </c>
      <c r="S120" s="26">
        <f t="shared" si="108"/>
        <v>158000</v>
      </c>
      <c r="T120" s="26">
        <f t="shared" si="108"/>
        <v>0</v>
      </c>
      <c r="U120" s="27">
        <f t="shared" si="108"/>
        <v>0</v>
      </c>
      <c r="V120" s="27">
        <f t="shared" si="108"/>
        <v>0</v>
      </c>
      <c r="W120" s="27">
        <f t="shared" si="108"/>
        <v>158000</v>
      </c>
      <c r="X120" s="27">
        <f t="shared" si="108"/>
        <v>0</v>
      </c>
      <c r="Y120" s="59"/>
    </row>
    <row r="121" spans="1:25" ht="24">
      <c r="A121" s="29" t="s">
        <v>124</v>
      </c>
      <c r="B121" s="25" t="s">
        <v>109</v>
      </c>
      <c r="C121" s="25" t="s">
        <v>105</v>
      </c>
      <c r="D121" s="25" t="s">
        <v>123</v>
      </c>
      <c r="E121" s="25" t="s">
        <v>125</v>
      </c>
      <c r="F121" s="24"/>
      <c r="G121" s="26">
        <f>G122</f>
        <v>153000</v>
      </c>
      <c r="H121" s="26">
        <f t="shared" ref="H121:X122" si="109">H122</f>
        <v>0</v>
      </c>
      <c r="I121" s="26">
        <f t="shared" si="109"/>
        <v>0</v>
      </c>
      <c r="J121" s="26">
        <f t="shared" si="109"/>
        <v>0</v>
      </c>
      <c r="K121" s="26">
        <f t="shared" si="109"/>
        <v>153000</v>
      </c>
      <c r="L121" s="26">
        <f t="shared" si="109"/>
        <v>0</v>
      </c>
      <c r="M121" s="26">
        <f t="shared" si="109"/>
        <v>153000</v>
      </c>
      <c r="N121" s="26">
        <f t="shared" si="109"/>
        <v>0</v>
      </c>
      <c r="O121" s="26">
        <f t="shared" si="109"/>
        <v>0</v>
      </c>
      <c r="P121" s="26">
        <f t="shared" si="109"/>
        <v>0</v>
      </c>
      <c r="Q121" s="26">
        <f t="shared" si="109"/>
        <v>153000</v>
      </c>
      <c r="R121" s="26">
        <f t="shared" si="109"/>
        <v>0</v>
      </c>
      <c r="S121" s="26">
        <f t="shared" si="109"/>
        <v>153000</v>
      </c>
      <c r="T121" s="26">
        <f t="shared" si="109"/>
        <v>0</v>
      </c>
      <c r="U121" s="27">
        <f t="shared" si="109"/>
        <v>0</v>
      </c>
      <c r="V121" s="27">
        <f t="shared" si="109"/>
        <v>0</v>
      </c>
      <c r="W121" s="27">
        <f t="shared" si="109"/>
        <v>153000</v>
      </c>
      <c r="X121" s="27">
        <f t="shared" si="109"/>
        <v>0</v>
      </c>
      <c r="Y121" s="59"/>
    </row>
    <row r="122" spans="1:25" ht="36">
      <c r="A122" s="29" t="s">
        <v>126</v>
      </c>
      <c r="B122" s="25" t="s">
        <v>109</v>
      </c>
      <c r="C122" s="25" t="s">
        <v>105</v>
      </c>
      <c r="D122" s="25" t="s">
        <v>123</v>
      </c>
      <c r="E122" s="25" t="s">
        <v>127</v>
      </c>
      <c r="F122" s="24"/>
      <c r="G122" s="26">
        <f>G123</f>
        <v>153000</v>
      </c>
      <c r="H122" s="26">
        <f t="shared" si="109"/>
        <v>0</v>
      </c>
      <c r="I122" s="26">
        <f t="shared" si="109"/>
        <v>0</v>
      </c>
      <c r="J122" s="26">
        <f t="shared" si="109"/>
        <v>0</v>
      </c>
      <c r="K122" s="26">
        <f t="shared" si="109"/>
        <v>153000</v>
      </c>
      <c r="L122" s="26">
        <f t="shared" si="109"/>
        <v>0</v>
      </c>
      <c r="M122" s="26">
        <f t="shared" si="109"/>
        <v>153000</v>
      </c>
      <c r="N122" s="26">
        <f t="shared" si="109"/>
        <v>0</v>
      </c>
      <c r="O122" s="26">
        <f t="shared" si="109"/>
        <v>0</v>
      </c>
      <c r="P122" s="26">
        <f t="shared" si="109"/>
        <v>0</v>
      </c>
      <c r="Q122" s="26">
        <f t="shared" si="109"/>
        <v>153000</v>
      </c>
      <c r="R122" s="26">
        <f t="shared" si="109"/>
        <v>0</v>
      </c>
      <c r="S122" s="26">
        <f t="shared" si="109"/>
        <v>153000</v>
      </c>
      <c r="T122" s="26">
        <f t="shared" si="109"/>
        <v>0</v>
      </c>
      <c r="U122" s="27">
        <f t="shared" si="109"/>
        <v>0</v>
      </c>
      <c r="V122" s="27">
        <f t="shared" si="109"/>
        <v>0</v>
      </c>
      <c r="W122" s="27">
        <f t="shared" si="109"/>
        <v>153000</v>
      </c>
      <c r="X122" s="27">
        <f t="shared" si="109"/>
        <v>0</v>
      </c>
      <c r="Y122" s="59"/>
    </row>
    <row r="123" spans="1:25" ht="24">
      <c r="A123" s="28" t="s">
        <v>30</v>
      </c>
      <c r="B123" s="25" t="s">
        <v>109</v>
      </c>
      <c r="C123" s="25" t="s">
        <v>105</v>
      </c>
      <c r="D123" s="25" t="s">
        <v>123</v>
      </c>
      <c r="E123" s="25" t="s">
        <v>127</v>
      </c>
      <c r="F123" s="24">
        <v>200</v>
      </c>
      <c r="G123" s="26">
        <v>153000</v>
      </c>
      <c r="H123" s="26"/>
      <c r="I123" s="26"/>
      <c r="J123" s="26"/>
      <c r="K123" s="26">
        <f>G123+I123</f>
        <v>153000</v>
      </c>
      <c r="L123" s="26">
        <f>H123+J123</f>
        <v>0</v>
      </c>
      <c r="M123" s="26">
        <v>153000</v>
      </c>
      <c r="N123" s="26"/>
      <c r="O123" s="26"/>
      <c r="P123" s="26"/>
      <c r="Q123" s="26">
        <f>M123+O123</f>
        <v>153000</v>
      </c>
      <c r="R123" s="26">
        <f>N123+P123</f>
        <v>0</v>
      </c>
      <c r="S123" s="26">
        <v>153000</v>
      </c>
      <c r="T123" s="26"/>
      <c r="U123" s="27"/>
      <c r="V123" s="27"/>
      <c r="W123" s="27">
        <f>S123+U123</f>
        <v>153000</v>
      </c>
      <c r="X123" s="27">
        <f>T123+V123</f>
        <v>0</v>
      </c>
      <c r="Y123" s="59"/>
    </row>
    <row r="124" spans="1:25">
      <c r="A124" s="29" t="s">
        <v>118</v>
      </c>
      <c r="B124" s="25" t="s">
        <v>109</v>
      </c>
      <c r="C124" s="25" t="s">
        <v>105</v>
      </c>
      <c r="D124" s="25" t="s">
        <v>123</v>
      </c>
      <c r="E124" s="25" t="s">
        <v>119</v>
      </c>
      <c r="F124" s="24"/>
      <c r="G124" s="26">
        <f>G125</f>
        <v>5000</v>
      </c>
      <c r="H124" s="26">
        <f t="shared" ref="H124:X125" si="110">H125</f>
        <v>0</v>
      </c>
      <c r="I124" s="26">
        <f t="shared" si="110"/>
        <v>0</v>
      </c>
      <c r="J124" s="26">
        <f t="shared" si="110"/>
        <v>0</v>
      </c>
      <c r="K124" s="26">
        <f t="shared" si="110"/>
        <v>5000</v>
      </c>
      <c r="L124" s="26">
        <f t="shared" si="110"/>
        <v>0</v>
      </c>
      <c r="M124" s="26">
        <f t="shared" si="110"/>
        <v>5000</v>
      </c>
      <c r="N124" s="26">
        <f t="shared" si="110"/>
        <v>0</v>
      </c>
      <c r="O124" s="26">
        <f t="shared" si="110"/>
        <v>0</v>
      </c>
      <c r="P124" s="26">
        <f t="shared" si="110"/>
        <v>0</v>
      </c>
      <c r="Q124" s="26">
        <f t="shared" si="110"/>
        <v>5000</v>
      </c>
      <c r="R124" s="26">
        <f t="shared" si="110"/>
        <v>0</v>
      </c>
      <c r="S124" s="26">
        <f t="shared" si="110"/>
        <v>5000</v>
      </c>
      <c r="T124" s="26">
        <f t="shared" si="110"/>
        <v>0</v>
      </c>
      <c r="U124" s="27">
        <f t="shared" si="110"/>
        <v>0</v>
      </c>
      <c r="V124" s="27">
        <f t="shared" si="110"/>
        <v>0</v>
      </c>
      <c r="W124" s="27">
        <f t="shared" si="110"/>
        <v>5000</v>
      </c>
      <c r="X124" s="27">
        <f t="shared" si="110"/>
        <v>0</v>
      </c>
      <c r="Y124" s="59"/>
    </row>
    <row r="125" spans="1:25" ht="24">
      <c r="A125" s="28" t="s">
        <v>120</v>
      </c>
      <c r="B125" s="25" t="s">
        <v>109</v>
      </c>
      <c r="C125" s="25" t="s">
        <v>105</v>
      </c>
      <c r="D125" s="25" t="s">
        <v>123</v>
      </c>
      <c r="E125" s="25" t="s">
        <v>121</v>
      </c>
      <c r="F125" s="24"/>
      <c r="G125" s="26">
        <f>G126</f>
        <v>5000</v>
      </c>
      <c r="H125" s="26">
        <f t="shared" si="110"/>
        <v>0</v>
      </c>
      <c r="I125" s="26">
        <f t="shared" si="110"/>
        <v>0</v>
      </c>
      <c r="J125" s="26">
        <f t="shared" si="110"/>
        <v>0</v>
      </c>
      <c r="K125" s="26">
        <f t="shared" si="110"/>
        <v>5000</v>
      </c>
      <c r="L125" s="26">
        <f t="shared" si="110"/>
        <v>0</v>
      </c>
      <c r="M125" s="26">
        <f t="shared" si="110"/>
        <v>5000</v>
      </c>
      <c r="N125" s="26">
        <f t="shared" si="110"/>
        <v>0</v>
      </c>
      <c r="O125" s="26">
        <f t="shared" si="110"/>
        <v>0</v>
      </c>
      <c r="P125" s="26">
        <f t="shared" si="110"/>
        <v>0</v>
      </c>
      <c r="Q125" s="26">
        <f t="shared" si="110"/>
        <v>5000</v>
      </c>
      <c r="R125" s="26">
        <f t="shared" si="110"/>
        <v>0</v>
      </c>
      <c r="S125" s="26">
        <f t="shared" si="110"/>
        <v>5000</v>
      </c>
      <c r="T125" s="26">
        <f t="shared" si="110"/>
        <v>0</v>
      </c>
      <c r="U125" s="27">
        <f t="shared" si="110"/>
        <v>0</v>
      </c>
      <c r="V125" s="27">
        <f t="shared" si="110"/>
        <v>0</v>
      </c>
      <c r="W125" s="27">
        <f t="shared" si="110"/>
        <v>5000</v>
      </c>
      <c r="X125" s="27">
        <f t="shared" si="110"/>
        <v>0</v>
      </c>
      <c r="Y125" s="59"/>
    </row>
    <row r="126" spans="1:25" ht="24">
      <c r="A126" s="28" t="s">
        <v>30</v>
      </c>
      <c r="B126" s="25" t="s">
        <v>109</v>
      </c>
      <c r="C126" s="25" t="s">
        <v>105</v>
      </c>
      <c r="D126" s="25" t="s">
        <v>123</v>
      </c>
      <c r="E126" s="25" t="s">
        <v>121</v>
      </c>
      <c r="F126" s="24">
        <v>200</v>
      </c>
      <c r="G126" s="26">
        <v>5000</v>
      </c>
      <c r="H126" s="26"/>
      <c r="I126" s="26"/>
      <c r="J126" s="26"/>
      <c r="K126" s="26">
        <f>G126+I126</f>
        <v>5000</v>
      </c>
      <c r="L126" s="26">
        <f>H126+J126</f>
        <v>0</v>
      </c>
      <c r="M126" s="26">
        <v>5000</v>
      </c>
      <c r="N126" s="26"/>
      <c r="O126" s="26"/>
      <c r="P126" s="26"/>
      <c r="Q126" s="26">
        <f>M126+O126</f>
        <v>5000</v>
      </c>
      <c r="R126" s="26">
        <f>N126+P126</f>
        <v>0</v>
      </c>
      <c r="S126" s="26">
        <v>5000</v>
      </c>
      <c r="T126" s="26"/>
      <c r="U126" s="27"/>
      <c r="V126" s="27"/>
      <c r="W126" s="27">
        <f>S126+U126</f>
        <v>5000</v>
      </c>
      <c r="X126" s="27">
        <f>T126+V126</f>
        <v>0</v>
      </c>
      <c r="Y126" s="59"/>
    </row>
    <row r="127" spans="1:25" ht="24">
      <c r="A127" s="28" t="s">
        <v>128</v>
      </c>
      <c r="B127" s="24">
        <v>701</v>
      </c>
      <c r="C127" s="25" t="s">
        <v>105</v>
      </c>
      <c r="D127" s="25" t="s">
        <v>129</v>
      </c>
      <c r="E127" s="25"/>
      <c r="F127" s="24"/>
      <c r="G127" s="26">
        <f t="shared" ref="G127:X127" si="111">G128+G133</f>
        <v>130000</v>
      </c>
      <c r="H127" s="26">
        <f t="shared" si="111"/>
        <v>0</v>
      </c>
      <c r="I127" s="26">
        <f t="shared" si="111"/>
        <v>0</v>
      </c>
      <c r="J127" s="26">
        <f t="shared" si="111"/>
        <v>0</v>
      </c>
      <c r="K127" s="26">
        <f t="shared" si="111"/>
        <v>130000</v>
      </c>
      <c r="L127" s="26">
        <f t="shared" si="111"/>
        <v>0</v>
      </c>
      <c r="M127" s="26">
        <f t="shared" si="111"/>
        <v>130000</v>
      </c>
      <c r="N127" s="26">
        <f t="shared" si="111"/>
        <v>0</v>
      </c>
      <c r="O127" s="26">
        <f t="shared" si="111"/>
        <v>0</v>
      </c>
      <c r="P127" s="26">
        <f t="shared" si="111"/>
        <v>0</v>
      </c>
      <c r="Q127" s="26">
        <f t="shared" si="111"/>
        <v>130000</v>
      </c>
      <c r="R127" s="26">
        <f t="shared" si="111"/>
        <v>0</v>
      </c>
      <c r="S127" s="26">
        <f t="shared" si="111"/>
        <v>130000</v>
      </c>
      <c r="T127" s="26">
        <f t="shared" si="111"/>
        <v>0</v>
      </c>
      <c r="U127" s="27">
        <f t="shared" si="111"/>
        <v>0</v>
      </c>
      <c r="V127" s="27">
        <f t="shared" si="111"/>
        <v>0</v>
      </c>
      <c r="W127" s="27">
        <f t="shared" si="111"/>
        <v>130000</v>
      </c>
      <c r="X127" s="27">
        <f t="shared" si="111"/>
        <v>0</v>
      </c>
      <c r="Y127" s="59"/>
    </row>
    <row r="128" spans="1:25" ht="24">
      <c r="A128" s="23" t="s">
        <v>72</v>
      </c>
      <c r="B128" s="24">
        <v>701</v>
      </c>
      <c r="C128" s="25" t="s">
        <v>105</v>
      </c>
      <c r="D128" s="25" t="s">
        <v>129</v>
      </c>
      <c r="E128" s="25" t="s">
        <v>73</v>
      </c>
      <c r="F128" s="24"/>
      <c r="G128" s="26">
        <f t="shared" ref="G128:V131" si="112">G129</f>
        <v>30000</v>
      </c>
      <c r="H128" s="26">
        <f t="shared" si="112"/>
        <v>0</v>
      </c>
      <c r="I128" s="26">
        <f t="shared" si="112"/>
        <v>0</v>
      </c>
      <c r="J128" s="26">
        <f t="shared" si="112"/>
        <v>0</v>
      </c>
      <c r="K128" s="26">
        <f t="shared" si="112"/>
        <v>30000</v>
      </c>
      <c r="L128" s="26">
        <f t="shared" si="112"/>
        <v>0</v>
      </c>
      <c r="M128" s="26">
        <f t="shared" si="112"/>
        <v>30000</v>
      </c>
      <c r="N128" s="26">
        <f t="shared" si="112"/>
        <v>0</v>
      </c>
      <c r="O128" s="26">
        <f t="shared" si="112"/>
        <v>0</v>
      </c>
      <c r="P128" s="26">
        <f t="shared" si="112"/>
        <v>0</v>
      </c>
      <c r="Q128" s="26">
        <f t="shared" si="112"/>
        <v>30000</v>
      </c>
      <c r="R128" s="26">
        <f t="shared" si="112"/>
        <v>0</v>
      </c>
      <c r="S128" s="26">
        <f t="shared" si="112"/>
        <v>30000</v>
      </c>
      <c r="T128" s="26">
        <f t="shared" si="112"/>
        <v>0</v>
      </c>
      <c r="U128" s="27">
        <f t="shared" si="112"/>
        <v>0</v>
      </c>
      <c r="V128" s="27">
        <f t="shared" si="112"/>
        <v>0</v>
      </c>
      <c r="W128" s="27">
        <f t="shared" ref="T128:X131" si="113">W129</f>
        <v>30000</v>
      </c>
      <c r="X128" s="27">
        <f t="shared" si="113"/>
        <v>0</v>
      </c>
      <c r="Y128" s="59"/>
    </row>
    <row r="129" spans="1:25" ht="24">
      <c r="A129" s="28" t="s">
        <v>130</v>
      </c>
      <c r="B129" s="24">
        <v>701</v>
      </c>
      <c r="C129" s="25" t="s">
        <v>105</v>
      </c>
      <c r="D129" s="25" t="s">
        <v>129</v>
      </c>
      <c r="E129" s="25" t="s">
        <v>131</v>
      </c>
      <c r="F129" s="24"/>
      <c r="G129" s="26">
        <f>G130</f>
        <v>30000</v>
      </c>
      <c r="H129" s="26">
        <f t="shared" si="112"/>
        <v>0</v>
      </c>
      <c r="I129" s="26">
        <f t="shared" si="112"/>
        <v>0</v>
      </c>
      <c r="J129" s="26">
        <f t="shared" si="112"/>
        <v>0</v>
      </c>
      <c r="K129" s="26">
        <f t="shared" si="112"/>
        <v>30000</v>
      </c>
      <c r="L129" s="26">
        <f t="shared" si="112"/>
        <v>0</v>
      </c>
      <c r="M129" s="26">
        <f>M130</f>
        <v>30000</v>
      </c>
      <c r="N129" s="26">
        <f t="shared" si="112"/>
        <v>0</v>
      </c>
      <c r="O129" s="26">
        <f t="shared" si="112"/>
        <v>0</v>
      </c>
      <c r="P129" s="26">
        <f t="shared" si="112"/>
        <v>0</v>
      </c>
      <c r="Q129" s="26">
        <f t="shared" si="112"/>
        <v>30000</v>
      </c>
      <c r="R129" s="26">
        <f t="shared" si="112"/>
        <v>0</v>
      </c>
      <c r="S129" s="26">
        <f>S130</f>
        <v>30000</v>
      </c>
      <c r="T129" s="26">
        <f t="shared" si="113"/>
        <v>0</v>
      </c>
      <c r="U129" s="27">
        <f t="shared" si="113"/>
        <v>0</v>
      </c>
      <c r="V129" s="27">
        <f t="shared" si="113"/>
        <v>0</v>
      </c>
      <c r="W129" s="27">
        <f t="shared" si="113"/>
        <v>30000</v>
      </c>
      <c r="X129" s="27">
        <f t="shared" si="113"/>
        <v>0</v>
      </c>
      <c r="Y129" s="59"/>
    </row>
    <row r="130" spans="1:25" ht="24">
      <c r="A130" s="29" t="s">
        <v>132</v>
      </c>
      <c r="B130" s="24">
        <v>701</v>
      </c>
      <c r="C130" s="25" t="s">
        <v>105</v>
      </c>
      <c r="D130" s="25" t="s">
        <v>129</v>
      </c>
      <c r="E130" s="25" t="s">
        <v>133</v>
      </c>
      <c r="F130" s="24"/>
      <c r="G130" s="26">
        <f>G131</f>
        <v>30000</v>
      </c>
      <c r="H130" s="26">
        <f t="shared" si="112"/>
        <v>0</v>
      </c>
      <c r="I130" s="26">
        <f t="shared" si="112"/>
        <v>0</v>
      </c>
      <c r="J130" s="26">
        <f t="shared" si="112"/>
        <v>0</v>
      </c>
      <c r="K130" s="26">
        <f t="shared" si="112"/>
        <v>30000</v>
      </c>
      <c r="L130" s="26">
        <f t="shared" si="112"/>
        <v>0</v>
      </c>
      <c r="M130" s="26">
        <f>M131</f>
        <v>30000</v>
      </c>
      <c r="N130" s="26">
        <f t="shared" si="112"/>
        <v>0</v>
      </c>
      <c r="O130" s="26">
        <f t="shared" si="112"/>
        <v>0</v>
      </c>
      <c r="P130" s="26">
        <f t="shared" si="112"/>
        <v>0</v>
      </c>
      <c r="Q130" s="26">
        <f t="shared" si="112"/>
        <v>30000</v>
      </c>
      <c r="R130" s="26">
        <f t="shared" si="112"/>
        <v>0</v>
      </c>
      <c r="S130" s="26">
        <f>S131</f>
        <v>30000</v>
      </c>
      <c r="T130" s="26">
        <f t="shared" si="113"/>
        <v>0</v>
      </c>
      <c r="U130" s="27">
        <f t="shared" si="113"/>
        <v>0</v>
      </c>
      <c r="V130" s="27">
        <f t="shared" si="113"/>
        <v>0</v>
      </c>
      <c r="W130" s="27">
        <f t="shared" si="113"/>
        <v>30000</v>
      </c>
      <c r="X130" s="27">
        <f t="shared" si="113"/>
        <v>0</v>
      </c>
      <c r="Y130" s="59"/>
    </row>
    <row r="131" spans="1:25" ht="36">
      <c r="A131" s="29" t="s">
        <v>134</v>
      </c>
      <c r="B131" s="24">
        <v>701</v>
      </c>
      <c r="C131" s="25" t="s">
        <v>105</v>
      </c>
      <c r="D131" s="25" t="s">
        <v>129</v>
      </c>
      <c r="E131" s="25" t="s">
        <v>135</v>
      </c>
      <c r="F131" s="24"/>
      <c r="G131" s="26">
        <f>G132</f>
        <v>30000</v>
      </c>
      <c r="H131" s="26">
        <f t="shared" si="112"/>
        <v>0</v>
      </c>
      <c r="I131" s="26">
        <f t="shared" si="112"/>
        <v>0</v>
      </c>
      <c r="J131" s="26">
        <f t="shared" si="112"/>
        <v>0</v>
      </c>
      <c r="K131" s="26">
        <f t="shared" si="112"/>
        <v>30000</v>
      </c>
      <c r="L131" s="26">
        <f t="shared" si="112"/>
        <v>0</v>
      </c>
      <c r="M131" s="26">
        <f>M132</f>
        <v>30000</v>
      </c>
      <c r="N131" s="26">
        <f t="shared" si="112"/>
        <v>0</v>
      </c>
      <c r="O131" s="26">
        <f t="shared" si="112"/>
        <v>0</v>
      </c>
      <c r="P131" s="26">
        <f t="shared" si="112"/>
        <v>0</v>
      </c>
      <c r="Q131" s="26">
        <f t="shared" si="112"/>
        <v>30000</v>
      </c>
      <c r="R131" s="26">
        <f t="shared" si="112"/>
        <v>0</v>
      </c>
      <c r="S131" s="26">
        <f>S132</f>
        <v>30000</v>
      </c>
      <c r="T131" s="26">
        <f t="shared" si="113"/>
        <v>0</v>
      </c>
      <c r="U131" s="27">
        <f t="shared" si="113"/>
        <v>0</v>
      </c>
      <c r="V131" s="27">
        <f t="shared" si="113"/>
        <v>0</v>
      </c>
      <c r="W131" s="27">
        <f t="shared" si="113"/>
        <v>30000</v>
      </c>
      <c r="X131" s="27">
        <f t="shared" si="113"/>
        <v>0</v>
      </c>
      <c r="Y131" s="59"/>
    </row>
    <row r="132" spans="1:25" ht="24">
      <c r="A132" s="28" t="s">
        <v>30</v>
      </c>
      <c r="B132" s="24">
        <v>701</v>
      </c>
      <c r="C132" s="25" t="s">
        <v>105</v>
      </c>
      <c r="D132" s="25" t="s">
        <v>129</v>
      </c>
      <c r="E132" s="25" t="s">
        <v>135</v>
      </c>
      <c r="F132" s="24">
        <v>200</v>
      </c>
      <c r="G132" s="26">
        <v>30000</v>
      </c>
      <c r="H132" s="26"/>
      <c r="I132" s="26"/>
      <c r="J132" s="26"/>
      <c r="K132" s="26">
        <f>G132+I132</f>
        <v>30000</v>
      </c>
      <c r="L132" s="26">
        <f>H132+J132</f>
        <v>0</v>
      </c>
      <c r="M132" s="26">
        <v>30000</v>
      </c>
      <c r="N132" s="26"/>
      <c r="O132" s="26"/>
      <c r="P132" s="26"/>
      <c r="Q132" s="26">
        <f>M132+O132</f>
        <v>30000</v>
      </c>
      <c r="R132" s="26">
        <f>N132+P132</f>
        <v>0</v>
      </c>
      <c r="S132" s="26">
        <v>30000</v>
      </c>
      <c r="T132" s="26"/>
      <c r="U132" s="27"/>
      <c r="V132" s="27"/>
      <c r="W132" s="27">
        <f>S132+U132</f>
        <v>30000</v>
      </c>
      <c r="X132" s="27">
        <f>T132+V132</f>
        <v>0</v>
      </c>
      <c r="Y132" s="59"/>
    </row>
    <row r="133" spans="1:25" ht="36">
      <c r="A133" s="29" t="s">
        <v>136</v>
      </c>
      <c r="B133" s="24">
        <v>701</v>
      </c>
      <c r="C133" s="25" t="s">
        <v>105</v>
      </c>
      <c r="D133" s="25" t="s">
        <v>129</v>
      </c>
      <c r="E133" s="25" t="s">
        <v>137</v>
      </c>
      <c r="F133" s="24"/>
      <c r="G133" s="26">
        <f t="shared" ref="G133:X133" si="114">G134+G139+G142</f>
        <v>100000</v>
      </c>
      <c r="H133" s="26">
        <f t="shared" si="114"/>
        <v>0</v>
      </c>
      <c r="I133" s="26">
        <f t="shared" si="114"/>
        <v>0</v>
      </c>
      <c r="J133" s="26">
        <f t="shared" si="114"/>
        <v>0</v>
      </c>
      <c r="K133" s="26">
        <f t="shared" si="114"/>
        <v>100000</v>
      </c>
      <c r="L133" s="26">
        <f t="shared" si="114"/>
        <v>0</v>
      </c>
      <c r="M133" s="26">
        <f t="shared" si="114"/>
        <v>100000</v>
      </c>
      <c r="N133" s="26">
        <f t="shared" si="114"/>
        <v>0</v>
      </c>
      <c r="O133" s="26">
        <f t="shared" si="114"/>
        <v>0</v>
      </c>
      <c r="P133" s="26">
        <f t="shared" si="114"/>
        <v>0</v>
      </c>
      <c r="Q133" s="26">
        <f t="shared" si="114"/>
        <v>100000</v>
      </c>
      <c r="R133" s="26">
        <f t="shared" si="114"/>
        <v>0</v>
      </c>
      <c r="S133" s="26">
        <f t="shared" si="114"/>
        <v>100000</v>
      </c>
      <c r="T133" s="26">
        <f t="shared" si="114"/>
        <v>0</v>
      </c>
      <c r="U133" s="27">
        <f t="shared" si="114"/>
        <v>0</v>
      </c>
      <c r="V133" s="27">
        <f t="shared" si="114"/>
        <v>0</v>
      </c>
      <c r="W133" s="27">
        <f t="shared" si="114"/>
        <v>100000</v>
      </c>
      <c r="X133" s="27">
        <f t="shared" si="114"/>
        <v>0</v>
      </c>
      <c r="Y133" s="59"/>
    </row>
    <row r="134" spans="1:25" ht="24">
      <c r="A134" s="29" t="s">
        <v>138</v>
      </c>
      <c r="B134" s="24">
        <v>701</v>
      </c>
      <c r="C134" s="25" t="s">
        <v>105</v>
      </c>
      <c r="D134" s="25" t="s">
        <v>129</v>
      </c>
      <c r="E134" s="25" t="s">
        <v>139</v>
      </c>
      <c r="F134" s="24"/>
      <c r="G134" s="26">
        <f t="shared" ref="G134:X134" si="115">G135+G137</f>
        <v>90000</v>
      </c>
      <c r="H134" s="26">
        <f t="shared" si="115"/>
        <v>0</v>
      </c>
      <c r="I134" s="26">
        <f t="shared" si="115"/>
        <v>0</v>
      </c>
      <c r="J134" s="26">
        <f t="shared" si="115"/>
        <v>0</v>
      </c>
      <c r="K134" s="26">
        <f t="shared" si="115"/>
        <v>90000</v>
      </c>
      <c r="L134" s="26">
        <f t="shared" si="115"/>
        <v>0</v>
      </c>
      <c r="M134" s="26">
        <f t="shared" si="115"/>
        <v>90000</v>
      </c>
      <c r="N134" s="26">
        <f t="shared" si="115"/>
        <v>0</v>
      </c>
      <c r="O134" s="26">
        <f t="shared" si="115"/>
        <v>0</v>
      </c>
      <c r="P134" s="26">
        <f t="shared" si="115"/>
        <v>0</v>
      </c>
      <c r="Q134" s="26">
        <f t="shared" si="115"/>
        <v>90000</v>
      </c>
      <c r="R134" s="26">
        <f t="shared" si="115"/>
        <v>0</v>
      </c>
      <c r="S134" s="26">
        <f t="shared" si="115"/>
        <v>90000</v>
      </c>
      <c r="T134" s="26">
        <f t="shared" si="115"/>
        <v>0</v>
      </c>
      <c r="U134" s="27">
        <f t="shared" si="115"/>
        <v>0</v>
      </c>
      <c r="V134" s="27">
        <f t="shared" si="115"/>
        <v>0</v>
      </c>
      <c r="W134" s="27">
        <f t="shared" si="115"/>
        <v>90000</v>
      </c>
      <c r="X134" s="27">
        <f t="shared" si="115"/>
        <v>0</v>
      </c>
      <c r="Y134" s="59"/>
    </row>
    <row r="135" spans="1:25" ht="24">
      <c r="A135" s="29" t="s">
        <v>140</v>
      </c>
      <c r="B135" s="24">
        <v>701</v>
      </c>
      <c r="C135" s="25" t="s">
        <v>105</v>
      </c>
      <c r="D135" s="25" t="s">
        <v>129</v>
      </c>
      <c r="E135" s="25" t="s">
        <v>141</v>
      </c>
      <c r="F135" s="24"/>
      <c r="G135" s="26">
        <f t="shared" ref="G135:X135" si="116">G136</f>
        <v>10000</v>
      </c>
      <c r="H135" s="26">
        <f t="shared" si="116"/>
        <v>0</v>
      </c>
      <c r="I135" s="26">
        <f t="shared" si="116"/>
        <v>0</v>
      </c>
      <c r="J135" s="26">
        <f t="shared" si="116"/>
        <v>0</v>
      </c>
      <c r="K135" s="26">
        <f t="shared" si="116"/>
        <v>10000</v>
      </c>
      <c r="L135" s="26">
        <f t="shared" si="116"/>
        <v>0</v>
      </c>
      <c r="M135" s="26">
        <f t="shared" si="116"/>
        <v>10000</v>
      </c>
      <c r="N135" s="26">
        <f t="shared" si="116"/>
        <v>0</v>
      </c>
      <c r="O135" s="26">
        <f t="shared" si="116"/>
        <v>0</v>
      </c>
      <c r="P135" s="26">
        <f t="shared" si="116"/>
        <v>0</v>
      </c>
      <c r="Q135" s="26">
        <f t="shared" si="116"/>
        <v>10000</v>
      </c>
      <c r="R135" s="26">
        <f t="shared" si="116"/>
        <v>0</v>
      </c>
      <c r="S135" s="26">
        <f t="shared" si="116"/>
        <v>10000</v>
      </c>
      <c r="T135" s="26">
        <f t="shared" si="116"/>
        <v>0</v>
      </c>
      <c r="U135" s="27">
        <f t="shared" si="116"/>
        <v>0</v>
      </c>
      <c r="V135" s="27">
        <f t="shared" si="116"/>
        <v>0</v>
      </c>
      <c r="W135" s="27">
        <f t="shared" si="116"/>
        <v>10000</v>
      </c>
      <c r="X135" s="27">
        <f t="shared" si="116"/>
        <v>0</v>
      </c>
      <c r="Y135" s="59"/>
    </row>
    <row r="136" spans="1:25" ht="24">
      <c r="A136" s="28" t="s">
        <v>30</v>
      </c>
      <c r="B136" s="24">
        <v>701</v>
      </c>
      <c r="C136" s="25" t="s">
        <v>105</v>
      </c>
      <c r="D136" s="25" t="s">
        <v>129</v>
      </c>
      <c r="E136" s="25" t="s">
        <v>141</v>
      </c>
      <c r="F136" s="24">
        <v>200</v>
      </c>
      <c r="G136" s="26">
        <v>10000</v>
      </c>
      <c r="H136" s="26"/>
      <c r="I136" s="26"/>
      <c r="J136" s="26"/>
      <c r="K136" s="26">
        <f t="shared" ref="K136:L136" si="117">G136+I136</f>
        <v>10000</v>
      </c>
      <c r="L136" s="26">
        <f t="shared" si="117"/>
        <v>0</v>
      </c>
      <c r="M136" s="26">
        <v>10000</v>
      </c>
      <c r="N136" s="26"/>
      <c r="O136" s="26"/>
      <c r="P136" s="26"/>
      <c r="Q136" s="26">
        <f t="shared" ref="Q136:R136" si="118">M136+O136</f>
        <v>10000</v>
      </c>
      <c r="R136" s="26">
        <f t="shared" si="118"/>
        <v>0</v>
      </c>
      <c r="S136" s="26">
        <v>10000</v>
      </c>
      <c r="T136" s="26"/>
      <c r="U136" s="27"/>
      <c r="V136" s="27"/>
      <c r="W136" s="27">
        <f t="shared" ref="W136:X144" si="119">S136+U136</f>
        <v>10000</v>
      </c>
      <c r="X136" s="27">
        <f t="shared" si="119"/>
        <v>0</v>
      </c>
      <c r="Y136" s="59"/>
    </row>
    <row r="137" spans="1:25">
      <c r="A137" s="29" t="s">
        <v>142</v>
      </c>
      <c r="B137" s="24">
        <v>701</v>
      </c>
      <c r="C137" s="25" t="s">
        <v>105</v>
      </c>
      <c r="D137" s="25" t="s">
        <v>129</v>
      </c>
      <c r="E137" s="25" t="s">
        <v>143</v>
      </c>
      <c r="F137" s="24"/>
      <c r="G137" s="26">
        <f t="shared" ref="G137:X137" si="120">G138</f>
        <v>80000</v>
      </c>
      <c r="H137" s="26">
        <f t="shared" si="120"/>
        <v>0</v>
      </c>
      <c r="I137" s="26">
        <f t="shared" si="120"/>
        <v>0</v>
      </c>
      <c r="J137" s="26">
        <f t="shared" si="120"/>
        <v>0</v>
      </c>
      <c r="K137" s="26">
        <f t="shared" si="120"/>
        <v>80000</v>
      </c>
      <c r="L137" s="26">
        <f t="shared" si="120"/>
        <v>0</v>
      </c>
      <c r="M137" s="26">
        <f t="shared" si="120"/>
        <v>80000</v>
      </c>
      <c r="N137" s="26">
        <f t="shared" si="120"/>
        <v>0</v>
      </c>
      <c r="O137" s="26">
        <f t="shared" si="120"/>
        <v>0</v>
      </c>
      <c r="P137" s="26">
        <f t="shared" si="120"/>
        <v>0</v>
      </c>
      <c r="Q137" s="26">
        <f t="shared" si="120"/>
        <v>80000</v>
      </c>
      <c r="R137" s="26">
        <f t="shared" si="120"/>
        <v>0</v>
      </c>
      <c r="S137" s="26">
        <f t="shared" si="120"/>
        <v>80000</v>
      </c>
      <c r="T137" s="26">
        <f t="shared" si="120"/>
        <v>0</v>
      </c>
      <c r="U137" s="27">
        <f t="shared" si="120"/>
        <v>0</v>
      </c>
      <c r="V137" s="27">
        <f t="shared" si="120"/>
        <v>0</v>
      </c>
      <c r="W137" s="27">
        <f t="shared" si="120"/>
        <v>80000</v>
      </c>
      <c r="X137" s="27">
        <f t="shared" si="120"/>
        <v>0</v>
      </c>
      <c r="Y137" s="59"/>
    </row>
    <row r="138" spans="1:25" ht="24">
      <c r="A138" s="28" t="s">
        <v>30</v>
      </c>
      <c r="B138" s="24">
        <v>701</v>
      </c>
      <c r="C138" s="25" t="s">
        <v>105</v>
      </c>
      <c r="D138" s="25" t="s">
        <v>129</v>
      </c>
      <c r="E138" s="25" t="s">
        <v>143</v>
      </c>
      <c r="F138" s="24">
        <v>200</v>
      </c>
      <c r="G138" s="26">
        <v>80000</v>
      </c>
      <c r="H138" s="26"/>
      <c r="I138" s="26"/>
      <c r="J138" s="26"/>
      <c r="K138" s="26">
        <f t="shared" ref="K138:L138" si="121">G138+I138</f>
        <v>80000</v>
      </c>
      <c r="L138" s="26">
        <f t="shared" si="121"/>
        <v>0</v>
      </c>
      <c r="M138" s="26">
        <v>80000</v>
      </c>
      <c r="N138" s="26"/>
      <c r="O138" s="26"/>
      <c r="P138" s="26"/>
      <c r="Q138" s="26">
        <f t="shared" ref="Q138:R138" si="122">M138+O138</f>
        <v>80000</v>
      </c>
      <c r="R138" s="26">
        <f t="shared" si="122"/>
        <v>0</v>
      </c>
      <c r="S138" s="26">
        <v>80000</v>
      </c>
      <c r="T138" s="26"/>
      <c r="U138" s="27"/>
      <c r="V138" s="27"/>
      <c r="W138" s="27">
        <f t="shared" si="119"/>
        <v>80000</v>
      </c>
      <c r="X138" s="27">
        <f t="shared" si="119"/>
        <v>0</v>
      </c>
      <c r="Y138" s="59"/>
    </row>
    <row r="139" spans="1:25" ht="24" hidden="1">
      <c r="A139" s="29" t="s">
        <v>144</v>
      </c>
      <c r="B139" s="24">
        <v>701</v>
      </c>
      <c r="C139" s="25" t="s">
        <v>105</v>
      </c>
      <c r="D139" s="25" t="s">
        <v>129</v>
      </c>
      <c r="E139" s="25" t="s">
        <v>145</v>
      </c>
      <c r="F139" s="24"/>
      <c r="G139" s="26">
        <f>G140</f>
        <v>0</v>
      </c>
      <c r="H139" s="26">
        <f t="shared" ref="H139:L140" si="123">H140</f>
        <v>0</v>
      </c>
      <c r="I139" s="26">
        <f t="shared" si="123"/>
        <v>0</v>
      </c>
      <c r="J139" s="26">
        <f t="shared" si="123"/>
        <v>0</v>
      </c>
      <c r="K139" s="26">
        <f t="shared" si="123"/>
        <v>0</v>
      </c>
      <c r="L139" s="26">
        <f t="shared" si="123"/>
        <v>0</v>
      </c>
      <c r="M139" s="26">
        <f>M140</f>
        <v>0</v>
      </c>
      <c r="N139" s="26">
        <f t="shared" ref="N139:R140" si="124">N140</f>
        <v>0</v>
      </c>
      <c r="O139" s="26">
        <f t="shared" si="124"/>
        <v>0</v>
      </c>
      <c r="P139" s="26">
        <f t="shared" si="124"/>
        <v>0</v>
      </c>
      <c r="Q139" s="26">
        <f t="shared" si="124"/>
        <v>0</v>
      </c>
      <c r="R139" s="26">
        <f t="shared" si="124"/>
        <v>0</v>
      </c>
      <c r="S139" s="26">
        <f>S140</f>
        <v>0</v>
      </c>
      <c r="T139" s="26">
        <f t="shared" ref="T139:X140" si="125">T140</f>
        <v>0</v>
      </c>
      <c r="U139" s="27">
        <f t="shared" si="125"/>
        <v>0</v>
      </c>
      <c r="V139" s="27">
        <f t="shared" si="125"/>
        <v>0</v>
      </c>
      <c r="W139" s="27">
        <f t="shared" si="125"/>
        <v>0</v>
      </c>
      <c r="X139" s="27">
        <f t="shared" si="125"/>
        <v>0</v>
      </c>
      <c r="Y139" s="59"/>
    </row>
    <row r="140" spans="1:25" ht="24" hidden="1">
      <c r="A140" s="29" t="s">
        <v>146</v>
      </c>
      <c r="B140" s="24">
        <v>701</v>
      </c>
      <c r="C140" s="25" t="s">
        <v>105</v>
      </c>
      <c r="D140" s="25" t="s">
        <v>129</v>
      </c>
      <c r="E140" s="25" t="s">
        <v>147</v>
      </c>
      <c r="F140" s="24"/>
      <c r="G140" s="26">
        <f>G141</f>
        <v>0</v>
      </c>
      <c r="H140" s="26">
        <f t="shared" si="123"/>
        <v>0</v>
      </c>
      <c r="I140" s="26">
        <f t="shared" si="123"/>
        <v>0</v>
      </c>
      <c r="J140" s="26">
        <f t="shared" si="123"/>
        <v>0</v>
      </c>
      <c r="K140" s="26">
        <f t="shared" si="123"/>
        <v>0</v>
      </c>
      <c r="L140" s="26">
        <f t="shared" si="123"/>
        <v>0</v>
      </c>
      <c r="M140" s="26">
        <f>M141</f>
        <v>0</v>
      </c>
      <c r="N140" s="26">
        <f t="shared" si="124"/>
        <v>0</v>
      </c>
      <c r="O140" s="26">
        <f t="shared" si="124"/>
        <v>0</v>
      </c>
      <c r="P140" s="26">
        <f t="shared" si="124"/>
        <v>0</v>
      </c>
      <c r="Q140" s="26">
        <f t="shared" si="124"/>
        <v>0</v>
      </c>
      <c r="R140" s="26">
        <f t="shared" si="124"/>
        <v>0</v>
      </c>
      <c r="S140" s="26">
        <f>S141</f>
        <v>0</v>
      </c>
      <c r="T140" s="26">
        <f t="shared" si="125"/>
        <v>0</v>
      </c>
      <c r="U140" s="27">
        <f t="shared" si="125"/>
        <v>0</v>
      </c>
      <c r="V140" s="27">
        <f t="shared" si="125"/>
        <v>0</v>
      </c>
      <c r="W140" s="27">
        <f t="shared" si="125"/>
        <v>0</v>
      </c>
      <c r="X140" s="27">
        <f t="shared" si="125"/>
        <v>0</v>
      </c>
      <c r="Y140" s="59"/>
    </row>
    <row r="141" spans="1:25" ht="24" hidden="1">
      <c r="A141" s="28" t="s">
        <v>30</v>
      </c>
      <c r="B141" s="24">
        <v>701</v>
      </c>
      <c r="C141" s="25" t="s">
        <v>105</v>
      </c>
      <c r="D141" s="25" t="s">
        <v>129</v>
      </c>
      <c r="E141" s="25" t="s">
        <v>147</v>
      </c>
      <c r="F141" s="24">
        <v>200</v>
      </c>
      <c r="G141" s="26"/>
      <c r="H141" s="26"/>
      <c r="I141" s="26"/>
      <c r="J141" s="26"/>
      <c r="K141" s="26">
        <f t="shared" ref="K141:L141" si="126">G141+I141</f>
        <v>0</v>
      </c>
      <c r="L141" s="26">
        <f t="shared" si="126"/>
        <v>0</v>
      </c>
      <c r="M141" s="26"/>
      <c r="N141" s="26"/>
      <c r="O141" s="26"/>
      <c r="P141" s="26"/>
      <c r="Q141" s="26">
        <f t="shared" ref="Q141:R141" si="127">M141+O141</f>
        <v>0</v>
      </c>
      <c r="R141" s="26">
        <f t="shared" si="127"/>
        <v>0</v>
      </c>
      <c r="S141" s="26"/>
      <c r="T141" s="26"/>
      <c r="U141" s="27"/>
      <c r="V141" s="27"/>
      <c r="W141" s="27">
        <f t="shared" si="119"/>
        <v>0</v>
      </c>
      <c r="X141" s="27">
        <f t="shared" si="119"/>
        <v>0</v>
      </c>
      <c r="Y141" s="59"/>
    </row>
    <row r="142" spans="1:25" ht="36">
      <c r="A142" s="29" t="s">
        <v>148</v>
      </c>
      <c r="B142" s="24">
        <v>701</v>
      </c>
      <c r="C142" s="25" t="s">
        <v>105</v>
      </c>
      <c r="D142" s="25" t="s">
        <v>129</v>
      </c>
      <c r="E142" s="25" t="s">
        <v>149</v>
      </c>
      <c r="F142" s="24"/>
      <c r="G142" s="26">
        <f t="shared" ref="G142:X142" si="128">G143+G145</f>
        <v>10000</v>
      </c>
      <c r="H142" s="26">
        <f t="shared" si="128"/>
        <v>0</v>
      </c>
      <c r="I142" s="26">
        <f t="shared" si="128"/>
        <v>0</v>
      </c>
      <c r="J142" s="26">
        <f t="shared" si="128"/>
        <v>0</v>
      </c>
      <c r="K142" s="26">
        <f t="shared" si="128"/>
        <v>10000</v>
      </c>
      <c r="L142" s="26">
        <f t="shared" si="128"/>
        <v>0</v>
      </c>
      <c r="M142" s="26">
        <f t="shared" si="128"/>
        <v>10000</v>
      </c>
      <c r="N142" s="26">
        <f t="shared" si="128"/>
        <v>0</v>
      </c>
      <c r="O142" s="26">
        <f t="shared" si="128"/>
        <v>0</v>
      </c>
      <c r="P142" s="26">
        <f t="shared" si="128"/>
        <v>0</v>
      </c>
      <c r="Q142" s="26">
        <f t="shared" si="128"/>
        <v>10000</v>
      </c>
      <c r="R142" s="26">
        <f t="shared" si="128"/>
        <v>0</v>
      </c>
      <c r="S142" s="26">
        <f t="shared" si="128"/>
        <v>10000</v>
      </c>
      <c r="T142" s="26">
        <f t="shared" si="128"/>
        <v>0</v>
      </c>
      <c r="U142" s="27">
        <f t="shared" si="128"/>
        <v>0</v>
      </c>
      <c r="V142" s="27">
        <f t="shared" si="128"/>
        <v>0</v>
      </c>
      <c r="W142" s="27">
        <f t="shared" si="128"/>
        <v>10000</v>
      </c>
      <c r="X142" s="27">
        <f t="shared" si="128"/>
        <v>0</v>
      </c>
      <c r="Y142" s="59"/>
    </row>
    <row r="143" spans="1:25" ht="24">
      <c r="A143" s="29" t="s">
        <v>150</v>
      </c>
      <c r="B143" s="24">
        <v>701</v>
      </c>
      <c r="C143" s="25" t="s">
        <v>105</v>
      </c>
      <c r="D143" s="25" t="s">
        <v>129</v>
      </c>
      <c r="E143" s="25" t="s">
        <v>151</v>
      </c>
      <c r="F143" s="24"/>
      <c r="G143" s="26">
        <f t="shared" ref="G143:X143" si="129">G144</f>
        <v>10000</v>
      </c>
      <c r="H143" s="26">
        <f t="shared" si="129"/>
        <v>0</v>
      </c>
      <c r="I143" s="26">
        <f t="shared" si="129"/>
        <v>0</v>
      </c>
      <c r="J143" s="26">
        <f t="shared" si="129"/>
        <v>0</v>
      </c>
      <c r="K143" s="26">
        <f t="shared" si="129"/>
        <v>10000</v>
      </c>
      <c r="L143" s="26">
        <f t="shared" si="129"/>
        <v>0</v>
      </c>
      <c r="M143" s="26">
        <f t="shared" si="129"/>
        <v>10000</v>
      </c>
      <c r="N143" s="26">
        <f t="shared" si="129"/>
        <v>0</v>
      </c>
      <c r="O143" s="26">
        <f t="shared" si="129"/>
        <v>0</v>
      </c>
      <c r="P143" s="26">
        <f t="shared" si="129"/>
        <v>0</v>
      </c>
      <c r="Q143" s="26">
        <f t="shared" si="129"/>
        <v>10000</v>
      </c>
      <c r="R143" s="26">
        <f t="shared" si="129"/>
        <v>0</v>
      </c>
      <c r="S143" s="26">
        <f t="shared" si="129"/>
        <v>10000</v>
      </c>
      <c r="T143" s="26">
        <f t="shared" si="129"/>
        <v>0</v>
      </c>
      <c r="U143" s="27">
        <f t="shared" si="129"/>
        <v>0</v>
      </c>
      <c r="V143" s="27">
        <f t="shared" si="129"/>
        <v>0</v>
      </c>
      <c r="W143" s="27">
        <f t="shared" si="129"/>
        <v>10000</v>
      </c>
      <c r="X143" s="27">
        <f t="shared" si="129"/>
        <v>0</v>
      </c>
      <c r="Y143" s="59"/>
    </row>
    <row r="144" spans="1:25" ht="24">
      <c r="A144" s="28" t="s">
        <v>30</v>
      </c>
      <c r="B144" s="24">
        <v>701</v>
      </c>
      <c r="C144" s="25" t="s">
        <v>105</v>
      </c>
      <c r="D144" s="25" t="s">
        <v>129</v>
      </c>
      <c r="E144" s="25" t="s">
        <v>151</v>
      </c>
      <c r="F144" s="24">
        <v>200</v>
      </c>
      <c r="G144" s="26">
        <v>10000</v>
      </c>
      <c r="H144" s="26"/>
      <c r="I144" s="26"/>
      <c r="J144" s="26"/>
      <c r="K144" s="26">
        <f t="shared" ref="K144:L144" si="130">G144+I144</f>
        <v>10000</v>
      </c>
      <c r="L144" s="26">
        <f t="shared" si="130"/>
        <v>0</v>
      </c>
      <c r="M144" s="26">
        <v>10000</v>
      </c>
      <c r="N144" s="26"/>
      <c r="O144" s="26"/>
      <c r="P144" s="26"/>
      <c r="Q144" s="26">
        <f t="shared" ref="Q144:R144" si="131">M144+O144</f>
        <v>10000</v>
      </c>
      <c r="R144" s="26">
        <f t="shared" si="131"/>
        <v>0</v>
      </c>
      <c r="S144" s="26">
        <v>10000</v>
      </c>
      <c r="T144" s="26"/>
      <c r="U144" s="27"/>
      <c r="V144" s="27"/>
      <c r="W144" s="27">
        <f t="shared" si="119"/>
        <v>10000</v>
      </c>
      <c r="X144" s="27">
        <f t="shared" si="119"/>
        <v>0</v>
      </c>
      <c r="Y144" s="59"/>
    </row>
    <row r="145" spans="1:25" ht="48" hidden="1">
      <c r="A145" s="28" t="s">
        <v>152</v>
      </c>
      <c r="B145" s="24">
        <v>701</v>
      </c>
      <c r="C145" s="25" t="s">
        <v>105</v>
      </c>
      <c r="D145" s="25" t="s">
        <v>129</v>
      </c>
      <c r="E145" s="25" t="s">
        <v>153</v>
      </c>
      <c r="F145" s="24"/>
      <c r="G145" s="26">
        <f t="shared" ref="G145:X145" si="132">G146</f>
        <v>0</v>
      </c>
      <c r="H145" s="26">
        <f t="shared" si="132"/>
        <v>0</v>
      </c>
      <c r="I145" s="26">
        <f t="shared" si="132"/>
        <v>0</v>
      </c>
      <c r="J145" s="26">
        <f t="shared" si="132"/>
        <v>0</v>
      </c>
      <c r="K145" s="26">
        <f t="shared" si="132"/>
        <v>0</v>
      </c>
      <c r="L145" s="26">
        <f t="shared" si="132"/>
        <v>0</v>
      </c>
      <c r="M145" s="26">
        <f t="shared" si="132"/>
        <v>0</v>
      </c>
      <c r="N145" s="26">
        <f t="shared" si="132"/>
        <v>0</v>
      </c>
      <c r="O145" s="26">
        <f t="shared" si="132"/>
        <v>0</v>
      </c>
      <c r="P145" s="26">
        <f t="shared" si="132"/>
        <v>0</v>
      </c>
      <c r="Q145" s="26">
        <f t="shared" si="132"/>
        <v>0</v>
      </c>
      <c r="R145" s="26">
        <f t="shared" si="132"/>
        <v>0</v>
      </c>
      <c r="S145" s="26">
        <f t="shared" si="132"/>
        <v>0</v>
      </c>
      <c r="T145" s="26">
        <f t="shared" si="132"/>
        <v>0</v>
      </c>
      <c r="U145" s="27">
        <f t="shared" si="132"/>
        <v>0</v>
      </c>
      <c r="V145" s="27">
        <f t="shared" si="132"/>
        <v>0</v>
      </c>
      <c r="W145" s="27">
        <f t="shared" si="132"/>
        <v>0</v>
      </c>
      <c r="X145" s="27">
        <f t="shared" si="132"/>
        <v>0</v>
      </c>
      <c r="Y145" s="59"/>
    </row>
    <row r="146" spans="1:25" ht="24" hidden="1">
      <c r="A146" s="28" t="s">
        <v>30</v>
      </c>
      <c r="B146" s="24">
        <v>701</v>
      </c>
      <c r="C146" s="25" t="s">
        <v>105</v>
      </c>
      <c r="D146" s="25" t="s">
        <v>129</v>
      </c>
      <c r="E146" s="25" t="s">
        <v>153</v>
      </c>
      <c r="F146" s="24">
        <v>200</v>
      </c>
      <c r="G146" s="26">
        <v>0</v>
      </c>
      <c r="H146" s="26"/>
      <c r="I146" s="26"/>
      <c r="J146" s="26"/>
      <c r="K146" s="26">
        <f>G146+I146</f>
        <v>0</v>
      </c>
      <c r="L146" s="26">
        <f>H146+J146</f>
        <v>0</v>
      </c>
      <c r="M146" s="26">
        <v>0</v>
      </c>
      <c r="N146" s="26"/>
      <c r="O146" s="26"/>
      <c r="P146" s="26"/>
      <c r="Q146" s="26">
        <f>M146+O146</f>
        <v>0</v>
      </c>
      <c r="R146" s="26">
        <f>N146+P146</f>
        <v>0</v>
      </c>
      <c r="S146" s="26">
        <v>0</v>
      </c>
      <c r="T146" s="26"/>
      <c r="U146" s="27"/>
      <c r="V146" s="27"/>
      <c r="W146" s="27">
        <f>S146+U146</f>
        <v>0</v>
      </c>
      <c r="X146" s="27">
        <f>T146+V146</f>
        <v>0</v>
      </c>
      <c r="Y146" s="59"/>
    </row>
    <row r="147" spans="1:25">
      <c r="A147" s="28" t="s">
        <v>154</v>
      </c>
      <c r="B147" s="24">
        <v>701</v>
      </c>
      <c r="C147" s="25" t="s">
        <v>46</v>
      </c>
      <c r="D147" s="25"/>
      <c r="E147" s="25"/>
      <c r="F147" s="24"/>
      <c r="G147" s="26">
        <f t="shared" ref="G147:X147" si="133">G148+G156</f>
        <v>1267696</v>
      </c>
      <c r="H147" s="26">
        <f t="shared" si="133"/>
        <v>51567</v>
      </c>
      <c r="I147" s="26">
        <f t="shared" si="133"/>
        <v>0</v>
      </c>
      <c r="J147" s="26">
        <f t="shared" si="133"/>
        <v>0</v>
      </c>
      <c r="K147" s="26">
        <f t="shared" si="133"/>
        <v>1267696</v>
      </c>
      <c r="L147" s="26">
        <f t="shared" si="133"/>
        <v>51567</v>
      </c>
      <c r="M147" s="26">
        <f t="shared" si="133"/>
        <v>1267570</v>
      </c>
      <c r="N147" s="26">
        <f t="shared" si="133"/>
        <v>51441</v>
      </c>
      <c r="O147" s="26">
        <f t="shared" si="133"/>
        <v>0</v>
      </c>
      <c r="P147" s="26">
        <f t="shared" si="133"/>
        <v>0</v>
      </c>
      <c r="Q147" s="26">
        <f t="shared" si="133"/>
        <v>1267570</v>
      </c>
      <c r="R147" s="26">
        <f t="shared" si="133"/>
        <v>51441</v>
      </c>
      <c r="S147" s="26">
        <f t="shared" si="133"/>
        <v>1267570</v>
      </c>
      <c r="T147" s="26">
        <f t="shared" si="133"/>
        <v>51441</v>
      </c>
      <c r="U147" s="27">
        <f t="shared" si="133"/>
        <v>0</v>
      </c>
      <c r="V147" s="27">
        <f t="shared" si="133"/>
        <v>0</v>
      </c>
      <c r="W147" s="27">
        <f t="shared" si="133"/>
        <v>1267570</v>
      </c>
      <c r="X147" s="27">
        <f t="shared" si="133"/>
        <v>51441</v>
      </c>
      <c r="Y147" s="59"/>
    </row>
    <row r="148" spans="1:25">
      <c r="A148" s="28" t="s">
        <v>155</v>
      </c>
      <c r="B148" s="24">
        <v>701</v>
      </c>
      <c r="C148" s="25" t="s">
        <v>46</v>
      </c>
      <c r="D148" s="25" t="s">
        <v>123</v>
      </c>
      <c r="E148" s="25"/>
      <c r="F148" s="24"/>
      <c r="G148" s="26">
        <f>G149</f>
        <v>40860</v>
      </c>
      <c r="H148" s="26">
        <f t="shared" ref="H148:X150" si="134">H149</f>
        <v>34731</v>
      </c>
      <c r="I148" s="26">
        <f t="shared" si="134"/>
        <v>0</v>
      </c>
      <c r="J148" s="26">
        <f t="shared" si="134"/>
        <v>0</v>
      </c>
      <c r="K148" s="26">
        <f t="shared" si="134"/>
        <v>40860</v>
      </c>
      <c r="L148" s="26">
        <f t="shared" si="134"/>
        <v>34731</v>
      </c>
      <c r="M148" s="26">
        <f t="shared" si="134"/>
        <v>40860</v>
      </c>
      <c r="N148" s="26">
        <f t="shared" si="134"/>
        <v>34731</v>
      </c>
      <c r="O148" s="26">
        <f t="shared" si="134"/>
        <v>0</v>
      </c>
      <c r="P148" s="26">
        <f t="shared" si="134"/>
        <v>0</v>
      </c>
      <c r="Q148" s="26">
        <f t="shared" si="134"/>
        <v>40860</v>
      </c>
      <c r="R148" s="26">
        <f t="shared" si="134"/>
        <v>34731</v>
      </c>
      <c r="S148" s="26">
        <f t="shared" si="134"/>
        <v>40860</v>
      </c>
      <c r="T148" s="26">
        <f t="shared" si="134"/>
        <v>34731</v>
      </c>
      <c r="U148" s="27">
        <f t="shared" si="134"/>
        <v>0</v>
      </c>
      <c r="V148" s="27">
        <f t="shared" si="134"/>
        <v>0</v>
      </c>
      <c r="W148" s="27">
        <f t="shared" si="134"/>
        <v>40860</v>
      </c>
      <c r="X148" s="27">
        <f t="shared" si="134"/>
        <v>34731</v>
      </c>
      <c r="Y148" s="59"/>
    </row>
    <row r="149" spans="1:25" ht="24">
      <c r="A149" s="28" t="s">
        <v>156</v>
      </c>
      <c r="B149" s="24">
        <v>701</v>
      </c>
      <c r="C149" s="25" t="s">
        <v>46</v>
      </c>
      <c r="D149" s="25" t="s">
        <v>123</v>
      </c>
      <c r="E149" s="25" t="s">
        <v>22</v>
      </c>
      <c r="F149" s="24"/>
      <c r="G149" s="26">
        <f>G150</f>
        <v>40860</v>
      </c>
      <c r="H149" s="26">
        <f t="shared" si="134"/>
        <v>34731</v>
      </c>
      <c r="I149" s="26">
        <f t="shared" si="134"/>
        <v>0</v>
      </c>
      <c r="J149" s="26">
        <f t="shared" si="134"/>
        <v>0</v>
      </c>
      <c r="K149" s="26">
        <f t="shared" si="134"/>
        <v>40860</v>
      </c>
      <c r="L149" s="26">
        <f t="shared" si="134"/>
        <v>34731</v>
      </c>
      <c r="M149" s="26">
        <f>M150</f>
        <v>40860</v>
      </c>
      <c r="N149" s="26">
        <f t="shared" si="134"/>
        <v>34731</v>
      </c>
      <c r="O149" s="26">
        <f t="shared" si="134"/>
        <v>0</v>
      </c>
      <c r="P149" s="26">
        <f t="shared" si="134"/>
        <v>0</v>
      </c>
      <c r="Q149" s="26">
        <f t="shared" si="134"/>
        <v>40860</v>
      </c>
      <c r="R149" s="26">
        <f t="shared" si="134"/>
        <v>34731</v>
      </c>
      <c r="S149" s="26">
        <f>S150</f>
        <v>40860</v>
      </c>
      <c r="T149" s="26">
        <f t="shared" si="134"/>
        <v>34731</v>
      </c>
      <c r="U149" s="27">
        <f t="shared" si="134"/>
        <v>0</v>
      </c>
      <c r="V149" s="27">
        <f t="shared" si="134"/>
        <v>0</v>
      </c>
      <c r="W149" s="27">
        <f t="shared" si="134"/>
        <v>40860</v>
      </c>
      <c r="X149" s="27">
        <f t="shared" si="134"/>
        <v>34731</v>
      </c>
      <c r="Y149" s="59"/>
    </row>
    <row r="150" spans="1:25" ht="24">
      <c r="A150" s="28" t="s">
        <v>80</v>
      </c>
      <c r="B150" s="24">
        <v>701</v>
      </c>
      <c r="C150" s="25" t="s">
        <v>46</v>
      </c>
      <c r="D150" s="25" t="s">
        <v>123</v>
      </c>
      <c r="E150" s="25" t="s">
        <v>81</v>
      </c>
      <c r="F150" s="24"/>
      <c r="G150" s="26">
        <f>G151</f>
        <v>40860</v>
      </c>
      <c r="H150" s="26">
        <f>H151</f>
        <v>34731</v>
      </c>
      <c r="I150" s="26">
        <f t="shared" si="134"/>
        <v>0</v>
      </c>
      <c r="J150" s="26">
        <f t="shared" si="134"/>
        <v>0</v>
      </c>
      <c r="K150" s="26">
        <f t="shared" si="134"/>
        <v>40860</v>
      </c>
      <c r="L150" s="26">
        <f t="shared" si="134"/>
        <v>34731</v>
      </c>
      <c r="M150" s="26">
        <f>M151</f>
        <v>40860</v>
      </c>
      <c r="N150" s="26">
        <f>N151</f>
        <v>34731</v>
      </c>
      <c r="O150" s="26">
        <f t="shared" si="134"/>
        <v>0</v>
      </c>
      <c r="P150" s="26">
        <f t="shared" si="134"/>
        <v>0</v>
      </c>
      <c r="Q150" s="26">
        <f t="shared" si="134"/>
        <v>40860</v>
      </c>
      <c r="R150" s="26">
        <f t="shared" si="134"/>
        <v>34731</v>
      </c>
      <c r="S150" s="26">
        <f>S151</f>
        <v>40860</v>
      </c>
      <c r="T150" s="26">
        <f>T151</f>
        <v>34731</v>
      </c>
      <c r="U150" s="27">
        <f t="shared" si="134"/>
        <v>0</v>
      </c>
      <c r="V150" s="27">
        <f t="shared" si="134"/>
        <v>0</v>
      </c>
      <c r="W150" s="27">
        <f t="shared" si="134"/>
        <v>40860</v>
      </c>
      <c r="X150" s="27">
        <f t="shared" si="134"/>
        <v>34731</v>
      </c>
      <c r="Y150" s="59"/>
    </row>
    <row r="151" spans="1:25" ht="36">
      <c r="A151" s="28" t="s">
        <v>157</v>
      </c>
      <c r="B151" s="24">
        <v>701</v>
      </c>
      <c r="C151" s="25" t="s">
        <v>46</v>
      </c>
      <c r="D151" s="25" t="s">
        <v>123</v>
      </c>
      <c r="E151" s="25" t="s">
        <v>158</v>
      </c>
      <c r="F151" s="24"/>
      <c r="G151" s="26">
        <f t="shared" ref="G151:X151" si="135">G152+G154</f>
        <v>40860</v>
      </c>
      <c r="H151" s="26">
        <f t="shared" si="135"/>
        <v>34731</v>
      </c>
      <c r="I151" s="26">
        <f t="shared" si="135"/>
        <v>0</v>
      </c>
      <c r="J151" s="26">
        <f t="shared" si="135"/>
        <v>0</v>
      </c>
      <c r="K151" s="26">
        <f t="shared" si="135"/>
        <v>40860</v>
      </c>
      <c r="L151" s="26">
        <f t="shared" si="135"/>
        <v>34731</v>
      </c>
      <c r="M151" s="26">
        <f t="shared" si="135"/>
        <v>40860</v>
      </c>
      <c r="N151" s="26">
        <f t="shared" si="135"/>
        <v>34731</v>
      </c>
      <c r="O151" s="26">
        <f t="shared" si="135"/>
        <v>0</v>
      </c>
      <c r="P151" s="26">
        <f t="shared" si="135"/>
        <v>0</v>
      </c>
      <c r="Q151" s="26">
        <f t="shared" si="135"/>
        <v>40860</v>
      </c>
      <c r="R151" s="26">
        <f t="shared" si="135"/>
        <v>34731</v>
      </c>
      <c r="S151" s="26">
        <f t="shared" si="135"/>
        <v>40860</v>
      </c>
      <c r="T151" s="26">
        <f t="shared" si="135"/>
        <v>34731</v>
      </c>
      <c r="U151" s="27">
        <f t="shared" si="135"/>
        <v>0</v>
      </c>
      <c r="V151" s="27">
        <f t="shared" si="135"/>
        <v>0</v>
      </c>
      <c r="W151" s="27">
        <f t="shared" si="135"/>
        <v>40860</v>
      </c>
      <c r="X151" s="27">
        <f t="shared" si="135"/>
        <v>34731</v>
      </c>
      <c r="Y151" s="59"/>
    </row>
    <row r="152" spans="1:25" ht="36">
      <c r="A152" s="28" t="s">
        <v>159</v>
      </c>
      <c r="B152" s="24">
        <v>701</v>
      </c>
      <c r="C152" s="25" t="s">
        <v>46</v>
      </c>
      <c r="D152" s="25" t="s">
        <v>123</v>
      </c>
      <c r="E152" s="25" t="s">
        <v>160</v>
      </c>
      <c r="F152" s="24"/>
      <c r="G152" s="26">
        <f t="shared" ref="G152:X152" si="136">G153</f>
        <v>34731</v>
      </c>
      <c r="H152" s="26">
        <f t="shared" si="136"/>
        <v>34731</v>
      </c>
      <c r="I152" s="26">
        <f t="shared" si="136"/>
        <v>0</v>
      </c>
      <c r="J152" s="26">
        <f t="shared" si="136"/>
        <v>0</v>
      </c>
      <c r="K152" s="26">
        <f t="shared" si="136"/>
        <v>34731</v>
      </c>
      <c r="L152" s="26">
        <f t="shared" si="136"/>
        <v>34731</v>
      </c>
      <c r="M152" s="26">
        <f t="shared" si="136"/>
        <v>34731</v>
      </c>
      <c r="N152" s="26">
        <f t="shared" si="136"/>
        <v>34731</v>
      </c>
      <c r="O152" s="26">
        <f t="shared" si="136"/>
        <v>0</v>
      </c>
      <c r="P152" s="26">
        <f t="shared" si="136"/>
        <v>0</v>
      </c>
      <c r="Q152" s="26">
        <f t="shared" si="136"/>
        <v>34731</v>
      </c>
      <c r="R152" s="26">
        <f t="shared" si="136"/>
        <v>34731</v>
      </c>
      <c r="S152" s="26">
        <f t="shared" si="136"/>
        <v>34731</v>
      </c>
      <c r="T152" s="26">
        <f t="shared" si="136"/>
        <v>34731</v>
      </c>
      <c r="U152" s="27">
        <f t="shared" si="136"/>
        <v>0</v>
      </c>
      <c r="V152" s="27">
        <f t="shared" si="136"/>
        <v>0</v>
      </c>
      <c r="W152" s="27">
        <f t="shared" si="136"/>
        <v>34731</v>
      </c>
      <c r="X152" s="27">
        <f t="shared" si="136"/>
        <v>34731</v>
      </c>
      <c r="Y152" s="59"/>
    </row>
    <row r="153" spans="1:25" ht="24">
      <c r="A153" s="28" t="s">
        <v>30</v>
      </c>
      <c r="B153" s="24">
        <v>701</v>
      </c>
      <c r="C153" s="25" t="s">
        <v>46</v>
      </c>
      <c r="D153" s="25" t="s">
        <v>123</v>
      </c>
      <c r="E153" s="25" t="s">
        <v>160</v>
      </c>
      <c r="F153" s="24">
        <v>200</v>
      </c>
      <c r="G153" s="26">
        <v>34731</v>
      </c>
      <c r="H153" s="26">
        <f>G153</f>
        <v>34731</v>
      </c>
      <c r="I153" s="26"/>
      <c r="J153" s="26">
        <f>I153</f>
        <v>0</v>
      </c>
      <c r="K153" s="26">
        <f>G153+I153</f>
        <v>34731</v>
      </c>
      <c r="L153" s="26">
        <f>H153+J153</f>
        <v>34731</v>
      </c>
      <c r="M153" s="26">
        <v>34731</v>
      </c>
      <c r="N153" s="26">
        <f>M153</f>
        <v>34731</v>
      </c>
      <c r="O153" s="26"/>
      <c r="P153" s="26">
        <f>O153</f>
        <v>0</v>
      </c>
      <c r="Q153" s="26">
        <f>M153+O153</f>
        <v>34731</v>
      </c>
      <c r="R153" s="26">
        <f>N153+P153</f>
        <v>34731</v>
      </c>
      <c r="S153" s="26">
        <v>34731</v>
      </c>
      <c r="T153" s="26">
        <f>S153</f>
        <v>34731</v>
      </c>
      <c r="U153" s="26"/>
      <c r="V153" s="26">
        <f>U153</f>
        <v>0</v>
      </c>
      <c r="W153" s="27">
        <f>S153+U153</f>
        <v>34731</v>
      </c>
      <c r="X153" s="27">
        <f>T153+V153</f>
        <v>34731</v>
      </c>
      <c r="Y153" s="59"/>
    </row>
    <row r="154" spans="1:25" ht="24">
      <c r="A154" s="28" t="s">
        <v>161</v>
      </c>
      <c r="B154" s="24">
        <v>701</v>
      </c>
      <c r="C154" s="25" t="s">
        <v>46</v>
      </c>
      <c r="D154" s="25" t="s">
        <v>123</v>
      </c>
      <c r="E154" s="24" t="s">
        <v>162</v>
      </c>
      <c r="F154" s="24"/>
      <c r="G154" s="26">
        <f t="shared" ref="G154:X154" si="137">G155</f>
        <v>6129</v>
      </c>
      <c r="H154" s="26">
        <f t="shared" si="137"/>
        <v>0</v>
      </c>
      <c r="I154" s="26">
        <f t="shared" si="137"/>
        <v>0</v>
      </c>
      <c r="J154" s="26">
        <f t="shared" si="137"/>
        <v>0</v>
      </c>
      <c r="K154" s="26">
        <f t="shared" si="137"/>
        <v>6129</v>
      </c>
      <c r="L154" s="26">
        <f t="shared" si="137"/>
        <v>0</v>
      </c>
      <c r="M154" s="26">
        <f t="shared" si="137"/>
        <v>6129</v>
      </c>
      <c r="N154" s="26">
        <f t="shared" si="137"/>
        <v>0</v>
      </c>
      <c r="O154" s="26">
        <f t="shared" si="137"/>
        <v>0</v>
      </c>
      <c r="P154" s="26">
        <f t="shared" si="137"/>
        <v>0</v>
      </c>
      <c r="Q154" s="26">
        <f t="shared" si="137"/>
        <v>6129</v>
      </c>
      <c r="R154" s="26">
        <f t="shared" si="137"/>
        <v>0</v>
      </c>
      <c r="S154" s="26">
        <f t="shared" si="137"/>
        <v>6129</v>
      </c>
      <c r="T154" s="26">
        <f t="shared" si="137"/>
        <v>0</v>
      </c>
      <c r="U154" s="27">
        <f t="shared" si="137"/>
        <v>0</v>
      </c>
      <c r="V154" s="27">
        <f t="shared" si="137"/>
        <v>0</v>
      </c>
      <c r="W154" s="27">
        <f t="shared" si="137"/>
        <v>6129</v>
      </c>
      <c r="X154" s="27">
        <f t="shared" si="137"/>
        <v>0</v>
      </c>
      <c r="Y154" s="59"/>
    </row>
    <row r="155" spans="1:25" ht="24">
      <c r="A155" s="28" t="s">
        <v>30</v>
      </c>
      <c r="B155" s="24">
        <v>701</v>
      </c>
      <c r="C155" s="25" t="s">
        <v>46</v>
      </c>
      <c r="D155" s="25" t="s">
        <v>123</v>
      </c>
      <c r="E155" s="24" t="s">
        <v>162</v>
      </c>
      <c r="F155" s="24">
        <v>200</v>
      </c>
      <c r="G155" s="26">
        <v>6129</v>
      </c>
      <c r="H155" s="26"/>
      <c r="I155" s="26"/>
      <c r="J155" s="26"/>
      <c r="K155" s="26">
        <f>G155+I155</f>
        <v>6129</v>
      </c>
      <c r="L155" s="26">
        <f>H155+J155</f>
        <v>0</v>
      </c>
      <c r="M155" s="26">
        <v>6129</v>
      </c>
      <c r="N155" s="26"/>
      <c r="O155" s="26"/>
      <c r="P155" s="26"/>
      <c r="Q155" s="26">
        <f>M155+O155</f>
        <v>6129</v>
      </c>
      <c r="R155" s="26">
        <f>N155+P155</f>
        <v>0</v>
      </c>
      <c r="S155" s="26">
        <v>6129</v>
      </c>
      <c r="T155" s="26"/>
      <c r="U155" s="26"/>
      <c r="V155" s="27"/>
      <c r="W155" s="27">
        <f>S155+U155</f>
        <v>6129</v>
      </c>
      <c r="X155" s="27">
        <f>T155+V155</f>
        <v>0</v>
      </c>
      <c r="Y155" s="59"/>
    </row>
    <row r="156" spans="1:25">
      <c r="A156" s="28" t="s">
        <v>163</v>
      </c>
      <c r="B156" s="24">
        <v>701</v>
      </c>
      <c r="C156" s="25" t="s">
        <v>46</v>
      </c>
      <c r="D156" s="25" t="s">
        <v>164</v>
      </c>
      <c r="E156" s="25"/>
      <c r="F156" s="24"/>
      <c r="G156" s="26">
        <f t="shared" ref="G156:X156" si="138">G157+G174</f>
        <v>1226836</v>
      </c>
      <c r="H156" s="26">
        <f t="shared" si="138"/>
        <v>16836</v>
      </c>
      <c r="I156" s="26">
        <f t="shared" si="138"/>
        <v>0</v>
      </c>
      <c r="J156" s="26">
        <f t="shared" si="138"/>
        <v>0</v>
      </c>
      <c r="K156" s="26">
        <f t="shared" si="138"/>
        <v>1226836</v>
      </c>
      <c r="L156" s="26">
        <f t="shared" si="138"/>
        <v>16836</v>
      </c>
      <c r="M156" s="26">
        <f t="shared" si="138"/>
        <v>1226710</v>
      </c>
      <c r="N156" s="26">
        <f t="shared" si="138"/>
        <v>16710</v>
      </c>
      <c r="O156" s="26">
        <f t="shared" si="138"/>
        <v>0</v>
      </c>
      <c r="P156" s="26">
        <f t="shared" si="138"/>
        <v>0</v>
      </c>
      <c r="Q156" s="26">
        <f t="shared" si="138"/>
        <v>1226710</v>
      </c>
      <c r="R156" s="26">
        <f t="shared" si="138"/>
        <v>16710</v>
      </c>
      <c r="S156" s="26">
        <f t="shared" si="138"/>
        <v>1226710</v>
      </c>
      <c r="T156" s="26">
        <f t="shared" si="138"/>
        <v>16710</v>
      </c>
      <c r="U156" s="27">
        <f t="shared" si="138"/>
        <v>0</v>
      </c>
      <c r="V156" s="27">
        <f t="shared" si="138"/>
        <v>0</v>
      </c>
      <c r="W156" s="27">
        <f t="shared" si="138"/>
        <v>1226710</v>
      </c>
      <c r="X156" s="27">
        <f t="shared" si="138"/>
        <v>16710</v>
      </c>
      <c r="Y156" s="59"/>
    </row>
    <row r="157" spans="1:25" ht="24">
      <c r="A157" s="28" t="s">
        <v>165</v>
      </c>
      <c r="B157" s="24">
        <v>701</v>
      </c>
      <c r="C157" s="25" t="s">
        <v>46</v>
      </c>
      <c r="D157" s="25" t="s">
        <v>164</v>
      </c>
      <c r="E157" s="25" t="s">
        <v>166</v>
      </c>
      <c r="F157" s="24"/>
      <c r="G157" s="26">
        <f t="shared" ref="G157:X157" si="139">G158+G170</f>
        <v>1210000</v>
      </c>
      <c r="H157" s="26">
        <f t="shared" si="139"/>
        <v>0</v>
      </c>
      <c r="I157" s="26">
        <f t="shared" si="139"/>
        <v>0</v>
      </c>
      <c r="J157" s="26">
        <f t="shared" si="139"/>
        <v>0</v>
      </c>
      <c r="K157" s="26">
        <f t="shared" si="139"/>
        <v>1210000</v>
      </c>
      <c r="L157" s="26">
        <f t="shared" si="139"/>
        <v>0</v>
      </c>
      <c r="M157" s="26">
        <f t="shared" si="139"/>
        <v>1210000</v>
      </c>
      <c r="N157" s="26">
        <f t="shared" si="139"/>
        <v>0</v>
      </c>
      <c r="O157" s="26">
        <f t="shared" si="139"/>
        <v>0</v>
      </c>
      <c r="P157" s="26">
        <f t="shared" si="139"/>
        <v>0</v>
      </c>
      <c r="Q157" s="26">
        <f t="shared" si="139"/>
        <v>1210000</v>
      </c>
      <c r="R157" s="26">
        <f t="shared" si="139"/>
        <v>0</v>
      </c>
      <c r="S157" s="26">
        <f t="shared" si="139"/>
        <v>1210000</v>
      </c>
      <c r="T157" s="26">
        <f t="shared" si="139"/>
        <v>0</v>
      </c>
      <c r="U157" s="27">
        <f t="shared" si="139"/>
        <v>0</v>
      </c>
      <c r="V157" s="27">
        <f t="shared" si="139"/>
        <v>0</v>
      </c>
      <c r="W157" s="27">
        <f t="shared" si="139"/>
        <v>1210000</v>
      </c>
      <c r="X157" s="27">
        <f t="shared" si="139"/>
        <v>0</v>
      </c>
      <c r="Y157" s="59"/>
    </row>
    <row r="158" spans="1:25" ht="36">
      <c r="A158" s="28" t="s">
        <v>167</v>
      </c>
      <c r="B158" s="24">
        <v>701</v>
      </c>
      <c r="C158" s="25" t="s">
        <v>46</v>
      </c>
      <c r="D158" s="25" t="s">
        <v>164</v>
      </c>
      <c r="E158" s="25" t="s">
        <v>168</v>
      </c>
      <c r="F158" s="24"/>
      <c r="G158" s="26">
        <f t="shared" ref="G158:X158" si="140">G159+G163</f>
        <v>1110000</v>
      </c>
      <c r="H158" s="26">
        <f t="shared" si="140"/>
        <v>0</v>
      </c>
      <c r="I158" s="26">
        <f t="shared" si="140"/>
        <v>0</v>
      </c>
      <c r="J158" s="26">
        <f t="shared" si="140"/>
        <v>0</v>
      </c>
      <c r="K158" s="26">
        <f t="shared" si="140"/>
        <v>1110000</v>
      </c>
      <c r="L158" s="26">
        <f t="shared" si="140"/>
        <v>0</v>
      </c>
      <c r="M158" s="26">
        <f t="shared" si="140"/>
        <v>1110000</v>
      </c>
      <c r="N158" s="26">
        <f t="shared" si="140"/>
        <v>0</v>
      </c>
      <c r="O158" s="26">
        <f t="shared" si="140"/>
        <v>0</v>
      </c>
      <c r="P158" s="26">
        <f t="shared" si="140"/>
        <v>0</v>
      </c>
      <c r="Q158" s="26">
        <f t="shared" si="140"/>
        <v>1110000</v>
      </c>
      <c r="R158" s="26">
        <f t="shared" si="140"/>
        <v>0</v>
      </c>
      <c r="S158" s="26">
        <f t="shared" si="140"/>
        <v>1110000</v>
      </c>
      <c r="T158" s="26">
        <f t="shared" si="140"/>
        <v>0</v>
      </c>
      <c r="U158" s="27">
        <f t="shared" si="140"/>
        <v>0</v>
      </c>
      <c r="V158" s="27">
        <f t="shared" si="140"/>
        <v>0</v>
      </c>
      <c r="W158" s="27">
        <f t="shared" si="140"/>
        <v>1110000</v>
      </c>
      <c r="X158" s="27">
        <f t="shared" si="140"/>
        <v>0</v>
      </c>
      <c r="Y158" s="59"/>
    </row>
    <row r="159" spans="1:25" ht="24">
      <c r="A159" s="28" t="s">
        <v>169</v>
      </c>
      <c r="B159" s="24">
        <v>701</v>
      </c>
      <c r="C159" s="25" t="s">
        <v>46</v>
      </c>
      <c r="D159" s="25" t="s">
        <v>164</v>
      </c>
      <c r="E159" s="25" t="s">
        <v>170</v>
      </c>
      <c r="F159" s="24"/>
      <c r="G159" s="26">
        <f t="shared" ref="G159:X159" si="141">G160</f>
        <v>110000</v>
      </c>
      <c r="H159" s="26">
        <f t="shared" si="141"/>
        <v>0</v>
      </c>
      <c r="I159" s="26">
        <f t="shared" si="141"/>
        <v>0</v>
      </c>
      <c r="J159" s="26">
        <f t="shared" si="141"/>
        <v>0</v>
      </c>
      <c r="K159" s="26">
        <f t="shared" si="141"/>
        <v>110000</v>
      </c>
      <c r="L159" s="26">
        <f t="shared" si="141"/>
        <v>0</v>
      </c>
      <c r="M159" s="26">
        <f t="shared" si="141"/>
        <v>110000</v>
      </c>
      <c r="N159" s="26">
        <f t="shared" si="141"/>
        <v>0</v>
      </c>
      <c r="O159" s="26">
        <f t="shared" si="141"/>
        <v>0</v>
      </c>
      <c r="P159" s="26">
        <f t="shared" si="141"/>
        <v>0</v>
      </c>
      <c r="Q159" s="26">
        <f t="shared" si="141"/>
        <v>110000</v>
      </c>
      <c r="R159" s="26">
        <f t="shared" si="141"/>
        <v>0</v>
      </c>
      <c r="S159" s="26">
        <f t="shared" si="141"/>
        <v>110000</v>
      </c>
      <c r="T159" s="26">
        <f t="shared" si="141"/>
        <v>0</v>
      </c>
      <c r="U159" s="27">
        <f t="shared" si="141"/>
        <v>0</v>
      </c>
      <c r="V159" s="27">
        <f t="shared" si="141"/>
        <v>0</v>
      </c>
      <c r="W159" s="27">
        <f t="shared" si="141"/>
        <v>110000</v>
      </c>
      <c r="X159" s="27">
        <f t="shared" si="141"/>
        <v>0</v>
      </c>
      <c r="Y159" s="59"/>
    </row>
    <row r="160" spans="1:25" ht="36">
      <c r="A160" s="28" t="s">
        <v>171</v>
      </c>
      <c r="B160" s="24">
        <v>701</v>
      </c>
      <c r="C160" s="25" t="s">
        <v>46</v>
      </c>
      <c r="D160" s="25" t="s">
        <v>164</v>
      </c>
      <c r="E160" s="25" t="s">
        <v>172</v>
      </c>
      <c r="F160" s="24"/>
      <c r="G160" s="26">
        <f t="shared" ref="G160:L160" si="142">SUM(G161:G162)</f>
        <v>110000</v>
      </c>
      <c r="H160" s="26">
        <f t="shared" si="142"/>
        <v>0</v>
      </c>
      <c r="I160" s="26">
        <f t="shared" si="142"/>
        <v>0</v>
      </c>
      <c r="J160" s="26">
        <f t="shared" si="142"/>
        <v>0</v>
      </c>
      <c r="K160" s="26">
        <f t="shared" si="142"/>
        <v>110000</v>
      </c>
      <c r="L160" s="26">
        <f t="shared" si="142"/>
        <v>0</v>
      </c>
      <c r="M160" s="26">
        <f t="shared" ref="M160:X160" si="143">SUM(M161:M162)</f>
        <v>110000</v>
      </c>
      <c r="N160" s="26">
        <f t="shared" si="143"/>
        <v>0</v>
      </c>
      <c r="O160" s="26">
        <f t="shared" si="143"/>
        <v>0</v>
      </c>
      <c r="P160" s="26">
        <f t="shared" si="143"/>
        <v>0</v>
      </c>
      <c r="Q160" s="26">
        <f t="shared" si="143"/>
        <v>110000</v>
      </c>
      <c r="R160" s="26">
        <f t="shared" si="143"/>
        <v>0</v>
      </c>
      <c r="S160" s="26">
        <f t="shared" si="143"/>
        <v>110000</v>
      </c>
      <c r="T160" s="26">
        <f t="shared" si="143"/>
        <v>0</v>
      </c>
      <c r="U160" s="27">
        <f t="shared" si="143"/>
        <v>0</v>
      </c>
      <c r="V160" s="27">
        <f t="shared" si="143"/>
        <v>0</v>
      </c>
      <c r="W160" s="27">
        <f t="shared" si="143"/>
        <v>110000</v>
      </c>
      <c r="X160" s="27">
        <f t="shared" si="143"/>
        <v>0</v>
      </c>
      <c r="Y160" s="59"/>
    </row>
    <row r="161" spans="1:25" ht="24">
      <c r="A161" s="28" t="s">
        <v>30</v>
      </c>
      <c r="B161" s="24">
        <v>701</v>
      </c>
      <c r="C161" s="25" t="s">
        <v>46</v>
      </c>
      <c r="D161" s="25" t="s">
        <v>164</v>
      </c>
      <c r="E161" s="25" t="s">
        <v>172</v>
      </c>
      <c r="F161" s="24">
        <v>200</v>
      </c>
      <c r="G161" s="26">
        <v>110000</v>
      </c>
      <c r="H161" s="26">
        <v>0</v>
      </c>
      <c r="I161" s="26"/>
      <c r="J161" s="26"/>
      <c r="K161" s="26">
        <f>G161+I161</f>
        <v>110000</v>
      </c>
      <c r="L161" s="26">
        <f>H161+J161</f>
        <v>0</v>
      </c>
      <c r="M161" s="26">
        <v>110000</v>
      </c>
      <c r="N161" s="26"/>
      <c r="O161" s="26"/>
      <c r="P161" s="26"/>
      <c r="Q161" s="26">
        <f>M161+O161</f>
        <v>110000</v>
      </c>
      <c r="R161" s="26">
        <f>N161+P161</f>
        <v>0</v>
      </c>
      <c r="S161" s="26">
        <v>110000</v>
      </c>
      <c r="T161" s="26"/>
      <c r="U161" s="27"/>
      <c r="V161" s="27"/>
      <c r="W161" s="27">
        <f>S161+U161</f>
        <v>110000</v>
      </c>
      <c r="X161" s="27">
        <f>T161+V161</f>
        <v>0</v>
      </c>
      <c r="Y161" s="59"/>
    </row>
    <row r="162" spans="1:25" hidden="1">
      <c r="A162" s="28" t="s">
        <v>54</v>
      </c>
      <c r="B162" s="24">
        <v>701</v>
      </c>
      <c r="C162" s="25" t="s">
        <v>46</v>
      </c>
      <c r="D162" s="25" t="s">
        <v>164</v>
      </c>
      <c r="E162" s="25" t="s">
        <v>172</v>
      </c>
      <c r="F162" s="24">
        <v>800</v>
      </c>
      <c r="G162" s="26">
        <v>0</v>
      </c>
      <c r="H162" s="26"/>
      <c r="I162" s="26"/>
      <c r="J162" s="26"/>
      <c r="K162" s="26">
        <f>G162+I162</f>
        <v>0</v>
      </c>
      <c r="L162" s="26">
        <f>H162+J162</f>
        <v>0</v>
      </c>
      <c r="M162" s="26">
        <v>0</v>
      </c>
      <c r="N162" s="26"/>
      <c r="O162" s="26"/>
      <c r="P162" s="26"/>
      <c r="Q162" s="26">
        <f>M162+O162</f>
        <v>0</v>
      </c>
      <c r="R162" s="26">
        <f>N162+P162</f>
        <v>0</v>
      </c>
      <c r="S162" s="26">
        <v>0</v>
      </c>
      <c r="T162" s="26"/>
      <c r="U162" s="27"/>
      <c r="V162" s="27"/>
      <c r="W162" s="27">
        <f>S162+U162</f>
        <v>0</v>
      </c>
      <c r="X162" s="27">
        <f>T162+V162</f>
        <v>0</v>
      </c>
      <c r="Y162" s="59"/>
    </row>
    <row r="163" spans="1:25" ht="24">
      <c r="A163" s="28" t="s">
        <v>173</v>
      </c>
      <c r="B163" s="24">
        <v>701</v>
      </c>
      <c r="C163" s="25" t="s">
        <v>46</v>
      </c>
      <c r="D163" s="25" t="s">
        <v>164</v>
      </c>
      <c r="E163" s="25" t="s">
        <v>174</v>
      </c>
      <c r="F163" s="24"/>
      <c r="G163" s="26">
        <f t="shared" ref="G163:X163" si="144">G168+G164+G166</f>
        <v>1000000</v>
      </c>
      <c r="H163" s="26">
        <f t="shared" si="144"/>
        <v>0</v>
      </c>
      <c r="I163" s="26">
        <f t="shared" si="144"/>
        <v>0</v>
      </c>
      <c r="J163" s="26">
        <f t="shared" si="144"/>
        <v>0</v>
      </c>
      <c r="K163" s="26">
        <f t="shared" si="144"/>
        <v>1000000</v>
      </c>
      <c r="L163" s="26">
        <f t="shared" si="144"/>
        <v>0</v>
      </c>
      <c r="M163" s="26">
        <f t="shared" si="144"/>
        <v>1000000</v>
      </c>
      <c r="N163" s="26">
        <f t="shared" si="144"/>
        <v>0</v>
      </c>
      <c r="O163" s="26">
        <f t="shared" si="144"/>
        <v>0</v>
      </c>
      <c r="P163" s="26">
        <f t="shared" si="144"/>
        <v>0</v>
      </c>
      <c r="Q163" s="26">
        <f t="shared" si="144"/>
        <v>1000000</v>
      </c>
      <c r="R163" s="26">
        <f t="shared" si="144"/>
        <v>0</v>
      </c>
      <c r="S163" s="26">
        <f t="shared" si="144"/>
        <v>1000000</v>
      </c>
      <c r="T163" s="26">
        <f t="shared" si="144"/>
        <v>0</v>
      </c>
      <c r="U163" s="27">
        <f t="shared" si="144"/>
        <v>0</v>
      </c>
      <c r="V163" s="27">
        <f t="shared" si="144"/>
        <v>0</v>
      </c>
      <c r="W163" s="27">
        <f t="shared" si="144"/>
        <v>1000000</v>
      </c>
      <c r="X163" s="27">
        <f t="shared" si="144"/>
        <v>0</v>
      </c>
      <c r="Y163" s="59"/>
    </row>
    <row r="164" spans="1:25" ht="24" hidden="1">
      <c r="A164" s="28" t="s">
        <v>175</v>
      </c>
      <c r="B164" s="24">
        <v>701</v>
      </c>
      <c r="C164" s="25" t="s">
        <v>46</v>
      </c>
      <c r="D164" s="25" t="s">
        <v>164</v>
      </c>
      <c r="E164" s="25" t="s">
        <v>176</v>
      </c>
      <c r="F164" s="24"/>
      <c r="G164" s="26">
        <f t="shared" ref="G164:X164" si="145">G165</f>
        <v>0</v>
      </c>
      <c r="H164" s="26">
        <f t="shared" si="145"/>
        <v>0</v>
      </c>
      <c r="I164" s="26">
        <f t="shared" si="145"/>
        <v>0</v>
      </c>
      <c r="J164" s="26">
        <f t="shared" si="145"/>
        <v>0</v>
      </c>
      <c r="K164" s="26">
        <f t="shared" si="145"/>
        <v>0</v>
      </c>
      <c r="L164" s="26">
        <f t="shared" si="145"/>
        <v>0</v>
      </c>
      <c r="M164" s="26">
        <f t="shared" si="145"/>
        <v>0</v>
      </c>
      <c r="N164" s="26">
        <f t="shared" si="145"/>
        <v>0</v>
      </c>
      <c r="O164" s="26">
        <f t="shared" si="145"/>
        <v>0</v>
      </c>
      <c r="P164" s="26">
        <f t="shared" si="145"/>
        <v>0</v>
      </c>
      <c r="Q164" s="26">
        <f t="shared" si="145"/>
        <v>0</v>
      </c>
      <c r="R164" s="26">
        <f t="shared" si="145"/>
        <v>0</v>
      </c>
      <c r="S164" s="26">
        <f t="shared" si="145"/>
        <v>0</v>
      </c>
      <c r="T164" s="26">
        <f t="shared" si="145"/>
        <v>0</v>
      </c>
      <c r="U164" s="27">
        <f t="shared" si="145"/>
        <v>0</v>
      </c>
      <c r="V164" s="27">
        <f t="shared" si="145"/>
        <v>0</v>
      </c>
      <c r="W164" s="27">
        <f t="shared" si="145"/>
        <v>0</v>
      </c>
      <c r="X164" s="27">
        <f t="shared" si="145"/>
        <v>0</v>
      </c>
      <c r="Y164" s="59"/>
    </row>
    <row r="165" spans="1:25" hidden="1">
      <c r="A165" s="28" t="s">
        <v>54</v>
      </c>
      <c r="B165" s="24">
        <v>701</v>
      </c>
      <c r="C165" s="25" t="s">
        <v>46</v>
      </c>
      <c r="D165" s="25" t="s">
        <v>164</v>
      </c>
      <c r="E165" s="25" t="s">
        <v>176</v>
      </c>
      <c r="F165" s="24">
        <v>800</v>
      </c>
      <c r="G165" s="26">
        <v>0</v>
      </c>
      <c r="H165" s="26">
        <f>G165</f>
        <v>0</v>
      </c>
      <c r="I165" s="26"/>
      <c r="J165" s="26"/>
      <c r="K165" s="26">
        <f>G165+I165</f>
        <v>0</v>
      </c>
      <c r="L165" s="26">
        <f>H165+J165</f>
        <v>0</v>
      </c>
      <c r="M165" s="26">
        <v>0</v>
      </c>
      <c r="N165" s="26">
        <f>M165</f>
        <v>0</v>
      </c>
      <c r="O165" s="26"/>
      <c r="P165" s="26"/>
      <c r="Q165" s="26">
        <f>M165+O165</f>
        <v>0</v>
      </c>
      <c r="R165" s="26">
        <f>N165+P165</f>
        <v>0</v>
      </c>
      <c r="S165" s="26">
        <v>0</v>
      </c>
      <c r="T165" s="26">
        <f>S165</f>
        <v>0</v>
      </c>
      <c r="U165" s="27"/>
      <c r="V165" s="27"/>
      <c r="W165" s="27">
        <f>S165+U165</f>
        <v>0</v>
      </c>
      <c r="X165" s="27">
        <f>T165+V165</f>
        <v>0</v>
      </c>
      <c r="Y165" s="59"/>
    </row>
    <row r="166" spans="1:25" ht="24" hidden="1">
      <c r="A166" s="28" t="s">
        <v>177</v>
      </c>
      <c r="B166" s="24">
        <v>701</v>
      </c>
      <c r="C166" s="25" t="s">
        <v>46</v>
      </c>
      <c r="D166" s="25" t="s">
        <v>164</v>
      </c>
      <c r="E166" s="25" t="s">
        <v>178</v>
      </c>
      <c r="F166" s="24"/>
      <c r="G166" s="26">
        <f t="shared" ref="G166:X166" si="146">G167</f>
        <v>0</v>
      </c>
      <c r="H166" s="26">
        <f t="shared" si="146"/>
        <v>0</v>
      </c>
      <c r="I166" s="26">
        <f t="shared" si="146"/>
        <v>0</v>
      </c>
      <c r="J166" s="26">
        <f t="shared" si="146"/>
        <v>0</v>
      </c>
      <c r="K166" s="26">
        <f t="shared" si="146"/>
        <v>0</v>
      </c>
      <c r="L166" s="26">
        <f t="shared" si="146"/>
        <v>0</v>
      </c>
      <c r="M166" s="26">
        <f t="shared" si="146"/>
        <v>0</v>
      </c>
      <c r="N166" s="26">
        <f t="shared" si="146"/>
        <v>0</v>
      </c>
      <c r="O166" s="26">
        <f t="shared" si="146"/>
        <v>0</v>
      </c>
      <c r="P166" s="26">
        <f t="shared" si="146"/>
        <v>0</v>
      </c>
      <c r="Q166" s="26">
        <f t="shared" si="146"/>
        <v>0</v>
      </c>
      <c r="R166" s="26">
        <f t="shared" si="146"/>
        <v>0</v>
      </c>
      <c r="S166" s="26">
        <f t="shared" si="146"/>
        <v>0</v>
      </c>
      <c r="T166" s="26">
        <f t="shared" si="146"/>
        <v>0</v>
      </c>
      <c r="U166" s="27">
        <f t="shared" si="146"/>
        <v>0</v>
      </c>
      <c r="V166" s="27">
        <f t="shared" si="146"/>
        <v>0</v>
      </c>
      <c r="W166" s="27">
        <f t="shared" si="146"/>
        <v>0</v>
      </c>
      <c r="X166" s="27">
        <f t="shared" si="146"/>
        <v>0</v>
      </c>
      <c r="Y166" s="59"/>
    </row>
    <row r="167" spans="1:25" hidden="1">
      <c r="A167" s="28" t="s">
        <v>54</v>
      </c>
      <c r="B167" s="24">
        <v>701</v>
      </c>
      <c r="C167" s="25" t="s">
        <v>46</v>
      </c>
      <c r="D167" s="25" t="s">
        <v>164</v>
      </c>
      <c r="E167" s="25" t="s">
        <v>178</v>
      </c>
      <c r="F167" s="24">
        <v>800</v>
      </c>
      <c r="G167" s="26">
        <v>0</v>
      </c>
      <c r="H167" s="26">
        <v>0</v>
      </c>
      <c r="I167" s="26"/>
      <c r="J167" s="26"/>
      <c r="K167" s="26">
        <f>G167+I167</f>
        <v>0</v>
      </c>
      <c r="L167" s="26">
        <f>H167+J167</f>
        <v>0</v>
      </c>
      <c r="M167" s="26">
        <v>0</v>
      </c>
      <c r="N167" s="26"/>
      <c r="O167" s="26"/>
      <c r="P167" s="26"/>
      <c r="Q167" s="26">
        <f>M167+O167</f>
        <v>0</v>
      </c>
      <c r="R167" s="26">
        <f>N167+P167</f>
        <v>0</v>
      </c>
      <c r="S167" s="26">
        <v>0</v>
      </c>
      <c r="T167" s="26"/>
      <c r="U167" s="27"/>
      <c r="V167" s="27"/>
      <c r="W167" s="27">
        <f>S167+U167</f>
        <v>0</v>
      </c>
      <c r="X167" s="27">
        <f>T167+V167</f>
        <v>0</v>
      </c>
      <c r="Y167" s="59"/>
    </row>
    <row r="168" spans="1:25" ht="24">
      <c r="A168" s="28" t="s">
        <v>179</v>
      </c>
      <c r="B168" s="24">
        <v>701</v>
      </c>
      <c r="C168" s="25" t="s">
        <v>46</v>
      </c>
      <c r="D168" s="25" t="s">
        <v>164</v>
      </c>
      <c r="E168" s="25" t="s">
        <v>180</v>
      </c>
      <c r="F168" s="24"/>
      <c r="G168" s="26">
        <f t="shared" ref="G168:L168" si="147">SUM(G169:G169)</f>
        <v>1000000</v>
      </c>
      <c r="H168" s="26">
        <f t="shared" si="147"/>
        <v>0</v>
      </c>
      <c r="I168" s="26">
        <f t="shared" si="147"/>
        <v>0</v>
      </c>
      <c r="J168" s="26">
        <f t="shared" si="147"/>
        <v>0</v>
      </c>
      <c r="K168" s="26">
        <f t="shared" si="147"/>
        <v>1000000</v>
      </c>
      <c r="L168" s="26">
        <f t="shared" si="147"/>
        <v>0</v>
      </c>
      <c r="M168" s="26">
        <f t="shared" ref="M168:X168" si="148">SUM(M169:M169)</f>
        <v>1000000</v>
      </c>
      <c r="N168" s="26">
        <f t="shared" si="148"/>
        <v>0</v>
      </c>
      <c r="O168" s="26">
        <f t="shared" si="148"/>
        <v>0</v>
      </c>
      <c r="P168" s="26">
        <f t="shared" si="148"/>
        <v>0</v>
      </c>
      <c r="Q168" s="26">
        <f t="shared" si="148"/>
        <v>1000000</v>
      </c>
      <c r="R168" s="26">
        <f t="shared" si="148"/>
        <v>0</v>
      </c>
      <c r="S168" s="26">
        <f t="shared" si="148"/>
        <v>1000000</v>
      </c>
      <c r="T168" s="26">
        <f t="shared" si="148"/>
        <v>0</v>
      </c>
      <c r="U168" s="27">
        <f t="shared" si="148"/>
        <v>0</v>
      </c>
      <c r="V168" s="27">
        <f t="shared" si="148"/>
        <v>0</v>
      </c>
      <c r="W168" s="27">
        <f t="shared" si="148"/>
        <v>1000000</v>
      </c>
      <c r="X168" s="27">
        <f t="shared" si="148"/>
        <v>0</v>
      </c>
      <c r="Y168" s="59"/>
    </row>
    <row r="169" spans="1:25">
      <c r="A169" s="28" t="s">
        <v>54</v>
      </c>
      <c r="B169" s="24">
        <v>701</v>
      </c>
      <c r="C169" s="25" t="s">
        <v>46</v>
      </c>
      <c r="D169" s="25" t="s">
        <v>164</v>
      </c>
      <c r="E169" s="25" t="s">
        <v>180</v>
      </c>
      <c r="F169" s="24">
        <v>800</v>
      </c>
      <c r="G169" s="26">
        <v>1000000</v>
      </c>
      <c r="H169" s="26">
        <v>0</v>
      </c>
      <c r="I169" s="26"/>
      <c r="J169" s="26"/>
      <c r="K169" s="26">
        <f>G169+I169</f>
        <v>1000000</v>
      </c>
      <c r="L169" s="26">
        <f>H169+J169</f>
        <v>0</v>
      </c>
      <c r="M169" s="26">
        <v>1000000</v>
      </c>
      <c r="N169" s="26"/>
      <c r="O169" s="26"/>
      <c r="P169" s="26"/>
      <c r="Q169" s="26">
        <f>M169+O169</f>
        <v>1000000</v>
      </c>
      <c r="R169" s="26">
        <f>N169+P169</f>
        <v>0</v>
      </c>
      <c r="S169" s="26">
        <v>1000000</v>
      </c>
      <c r="T169" s="26"/>
      <c r="U169" s="27"/>
      <c r="V169" s="27"/>
      <c r="W169" s="27">
        <f>S169+U169</f>
        <v>1000000</v>
      </c>
      <c r="X169" s="27">
        <f>T169+V169</f>
        <v>0</v>
      </c>
      <c r="Y169" s="59"/>
    </row>
    <row r="170" spans="1:25" ht="24">
      <c r="A170" s="28" t="s">
        <v>181</v>
      </c>
      <c r="B170" s="24">
        <v>701</v>
      </c>
      <c r="C170" s="25" t="s">
        <v>46</v>
      </c>
      <c r="D170" s="25" t="s">
        <v>164</v>
      </c>
      <c r="E170" s="25" t="s">
        <v>182</v>
      </c>
      <c r="F170" s="24"/>
      <c r="G170" s="26">
        <f t="shared" ref="G170:X170" si="149">G172</f>
        <v>100000</v>
      </c>
      <c r="H170" s="26">
        <f t="shared" si="149"/>
        <v>0</v>
      </c>
      <c r="I170" s="26">
        <f t="shared" si="149"/>
        <v>0</v>
      </c>
      <c r="J170" s="26">
        <f t="shared" si="149"/>
        <v>0</v>
      </c>
      <c r="K170" s="26">
        <f t="shared" si="149"/>
        <v>100000</v>
      </c>
      <c r="L170" s="26">
        <f t="shared" si="149"/>
        <v>0</v>
      </c>
      <c r="M170" s="26">
        <f t="shared" si="149"/>
        <v>100000</v>
      </c>
      <c r="N170" s="26">
        <f t="shared" si="149"/>
        <v>0</v>
      </c>
      <c r="O170" s="26">
        <f t="shared" si="149"/>
        <v>0</v>
      </c>
      <c r="P170" s="26">
        <f t="shared" si="149"/>
        <v>0</v>
      </c>
      <c r="Q170" s="26">
        <f t="shared" si="149"/>
        <v>100000</v>
      </c>
      <c r="R170" s="26">
        <f t="shared" si="149"/>
        <v>0</v>
      </c>
      <c r="S170" s="26">
        <f t="shared" si="149"/>
        <v>100000</v>
      </c>
      <c r="T170" s="26">
        <f t="shared" si="149"/>
        <v>0</v>
      </c>
      <c r="U170" s="27">
        <f t="shared" si="149"/>
        <v>0</v>
      </c>
      <c r="V170" s="27">
        <f t="shared" si="149"/>
        <v>0</v>
      </c>
      <c r="W170" s="27">
        <f t="shared" si="149"/>
        <v>100000</v>
      </c>
      <c r="X170" s="27">
        <f t="shared" si="149"/>
        <v>0</v>
      </c>
      <c r="Y170" s="59"/>
    </row>
    <row r="171" spans="1:25" ht="48">
      <c r="A171" s="28" t="s">
        <v>183</v>
      </c>
      <c r="B171" s="24">
        <v>701</v>
      </c>
      <c r="C171" s="25" t="s">
        <v>46</v>
      </c>
      <c r="D171" s="25" t="s">
        <v>164</v>
      </c>
      <c r="E171" s="25" t="s">
        <v>184</v>
      </c>
      <c r="F171" s="24"/>
      <c r="G171" s="26">
        <f t="shared" ref="G171:V172" si="150">G172</f>
        <v>100000</v>
      </c>
      <c r="H171" s="26">
        <f t="shared" si="150"/>
        <v>0</v>
      </c>
      <c r="I171" s="26">
        <f t="shared" si="150"/>
        <v>0</v>
      </c>
      <c r="J171" s="26">
        <f t="shared" si="150"/>
        <v>0</v>
      </c>
      <c r="K171" s="26">
        <f t="shared" si="150"/>
        <v>100000</v>
      </c>
      <c r="L171" s="26">
        <f t="shared" si="150"/>
        <v>0</v>
      </c>
      <c r="M171" s="26">
        <f t="shared" si="150"/>
        <v>100000</v>
      </c>
      <c r="N171" s="26">
        <f t="shared" si="150"/>
        <v>0</v>
      </c>
      <c r="O171" s="26">
        <f t="shared" si="150"/>
        <v>0</v>
      </c>
      <c r="P171" s="26">
        <f t="shared" si="150"/>
        <v>0</v>
      </c>
      <c r="Q171" s="26">
        <f t="shared" si="150"/>
        <v>100000</v>
      </c>
      <c r="R171" s="26">
        <f t="shared" si="150"/>
        <v>0</v>
      </c>
      <c r="S171" s="26">
        <f t="shared" si="150"/>
        <v>100000</v>
      </c>
      <c r="T171" s="26">
        <f t="shared" si="150"/>
        <v>0</v>
      </c>
      <c r="U171" s="27">
        <f t="shared" si="150"/>
        <v>0</v>
      </c>
      <c r="V171" s="27">
        <f t="shared" si="150"/>
        <v>0</v>
      </c>
      <c r="W171" s="27">
        <f t="shared" ref="W171:X172" si="151">W172</f>
        <v>100000</v>
      </c>
      <c r="X171" s="27">
        <f t="shared" si="151"/>
        <v>0</v>
      </c>
      <c r="Y171" s="59"/>
    </row>
    <row r="172" spans="1:25" ht="24">
      <c r="A172" s="28" t="s">
        <v>185</v>
      </c>
      <c r="B172" s="24">
        <v>701</v>
      </c>
      <c r="C172" s="25" t="s">
        <v>46</v>
      </c>
      <c r="D172" s="25" t="s">
        <v>164</v>
      </c>
      <c r="E172" s="25" t="s">
        <v>186</v>
      </c>
      <c r="F172" s="24"/>
      <c r="G172" s="26">
        <f t="shared" si="150"/>
        <v>100000</v>
      </c>
      <c r="H172" s="26">
        <f t="shared" si="150"/>
        <v>0</v>
      </c>
      <c r="I172" s="26">
        <f t="shared" si="150"/>
        <v>0</v>
      </c>
      <c r="J172" s="26">
        <f t="shared" si="150"/>
        <v>0</v>
      </c>
      <c r="K172" s="26">
        <f t="shared" si="150"/>
        <v>100000</v>
      </c>
      <c r="L172" s="26">
        <f t="shared" si="150"/>
        <v>0</v>
      </c>
      <c r="M172" s="26">
        <f t="shared" si="150"/>
        <v>100000</v>
      </c>
      <c r="N172" s="26">
        <f t="shared" si="150"/>
        <v>0</v>
      </c>
      <c r="O172" s="26">
        <f t="shared" si="150"/>
        <v>0</v>
      </c>
      <c r="P172" s="26">
        <f t="shared" si="150"/>
        <v>0</v>
      </c>
      <c r="Q172" s="26">
        <f t="shared" si="150"/>
        <v>100000</v>
      </c>
      <c r="R172" s="26">
        <f t="shared" si="150"/>
        <v>0</v>
      </c>
      <c r="S172" s="26">
        <f t="shared" si="150"/>
        <v>100000</v>
      </c>
      <c r="T172" s="26">
        <f t="shared" si="150"/>
        <v>0</v>
      </c>
      <c r="U172" s="27">
        <f t="shared" si="150"/>
        <v>0</v>
      </c>
      <c r="V172" s="27">
        <f t="shared" si="150"/>
        <v>0</v>
      </c>
      <c r="W172" s="27">
        <f t="shared" si="151"/>
        <v>100000</v>
      </c>
      <c r="X172" s="27">
        <f t="shared" si="151"/>
        <v>0</v>
      </c>
      <c r="Y172" s="59"/>
    </row>
    <row r="173" spans="1:25" ht="24">
      <c r="A173" s="28" t="s">
        <v>30</v>
      </c>
      <c r="B173" s="24">
        <v>701</v>
      </c>
      <c r="C173" s="25" t="s">
        <v>46</v>
      </c>
      <c r="D173" s="25" t="s">
        <v>164</v>
      </c>
      <c r="E173" s="25" t="s">
        <v>186</v>
      </c>
      <c r="F173" s="24">
        <v>200</v>
      </c>
      <c r="G173" s="26">
        <v>100000</v>
      </c>
      <c r="H173" s="26"/>
      <c r="I173" s="26"/>
      <c r="J173" s="26"/>
      <c r="K173" s="26">
        <f>G173+I173</f>
        <v>100000</v>
      </c>
      <c r="L173" s="26">
        <f>H173+J173</f>
        <v>0</v>
      </c>
      <c r="M173" s="26">
        <v>100000</v>
      </c>
      <c r="N173" s="26"/>
      <c r="O173" s="26"/>
      <c r="P173" s="26"/>
      <c r="Q173" s="26">
        <f>M173+O173</f>
        <v>100000</v>
      </c>
      <c r="R173" s="26">
        <f>N173+P173</f>
        <v>0</v>
      </c>
      <c r="S173" s="26">
        <v>100000</v>
      </c>
      <c r="T173" s="26"/>
      <c r="U173" s="27"/>
      <c r="V173" s="27"/>
      <c r="W173" s="27">
        <f>S173+U173</f>
        <v>100000</v>
      </c>
      <c r="X173" s="27">
        <f>T173+V173</f>
        <v>0</v>
      </c>
      <c r="Y173" s="59"/>
    </row>
    <row r="174" spans="1:25">
      <c r="A174" s="30" t="s">
        <v>35</v>
      </c>
      <c r="B174" s="24">
        <v>701</v>
      </c>
      <c r="C174" s="25" t="s">
        <v>46</v>
      </c>
      <c r="D174" s="25" t="s">
        <v>164</v>
      </c>
      <c r="E174" s="25" t="s">
        <v>36</v>
      </c>
      <c r="F174" s="24"/>
      <c r="G174" s="26">
        <f t="shared" ref="G174:V175" si="152">G175</f>
        <v>16836</v>
      </c>
      <c r="H174" s="26">
        <f t="shared" si="152"/>
        <v>16836</v>
      </c>
      <c r="I174" s="26">
        <f t="shared" si="152"/>
        <v>0</v>
      </c>
      <c r="J174" s="26">
        <f t="shared" si="152"/>
        <v>0</v>
      </c>
      <c r="K174" s="26">
        <f t="shared" si="152"/>
        <v>16836</v>
      </c>
      <c r="L174" s="26">
        <f t="shared" si="152"/>
        <v>16836</v>
      </c>
      <c r="M174" s="26">
        <f t="shared" si="152"/>
        <v>16710</v>
      </c>
      <c r="N174" s="26">
        <f t="shared" si="152"/>
        <v>16710</v>
      </c>
      <c r="O174" s="26">
        <f t="shared" si="152"/>
        <v>0</v>
      </c>
      <c r="P174" s="26">
        <f t="shared" si="152"/>
        <v>0</v>
      </c>
      <c r="Q174" s="26">
        <f t="shared" si="152"/>
        <v>16710</v>
      </c>
      <c r="R174" s="26">
        <f t="shared" si="152"/>
        <v>16710</v>
      </c>
      <c r="S174" s="26">
        <f t="shared" si="152"/>
        <v>16710</v>
      </c>
      <c r="T174" s="26">
        <f t="shared" si="152"/>
        <v>16710</v>
      </c>
      <c r="U174" s="27">
        <f t="shared" si="152"/>
        <v>0</v>
      </c>
      <c r="V174" s="27">
        <f t="shared" si="152"/>
        <v>0</v>
      </c>
      <c r="W174" s="27">
        <f t="shared" ref="T174:X175" si="153">W175</f>
        <v>16710</v>
      </c>
      <c r="X174" s="27">
        <f t="shared" si="153"/>
        <v>16710</v>
      </c>
      <c r="Y174" s="59"/>
    </row>
    <row r="175" spans="1:25" ht="24">
      <c r="A175" s="30" t="s">
        <v>37</v>
      </c>
      <c r="B175" s="24">
        <v>701</v>
      </c>
      <c r="C175" s="25" t="s">
        <v>46</v>
      </c>
      <c r="D175" s="25" t="s">
        <v>164</v>
      </c>
      <c r="E175" s="25" t="s">
        <v>38</v>
      </c>
      <c r="F175" s="24"/>
      <c r="G175" s="26">
        <f>G176</f>
        <v>16836</v>
      </c>
      <c r="H175" s="26">
        <f t="shared" si="152"/>
        <v>16836</v>
      </c>
      <c r="I175" s="26">
        <f t="shared" si="152"/>
        <v>0</v>
      </c>
      <c r="J175" s="26">
        <f t="shared" si="152"/>
        <v>0</v>
      </c>
      <c r="K175" s="26">
        <f t="shared" si="152"/>
        <v>16836</v>
      </c>
      <c r="L175" s="26">
        <f t="shared" si="152"/>
        <v>16836</v>
      </c>
      <c r="M175" s="26">
        <f>M176</f>
        <v>16710</v>
      </c>
      <c r="N175" s="26">
        <f t="shared" si="152"/>
        <v>16710</v>
      </c>
      <c r="O175" s="26">
        <f t="shared" si="152"/>
        <v>0</v>
      </c>
      <c r="P175" s="26">
        <f t="shared" si="152"/>
        <v>0</v>
      </c>
      <c r="Q175" s="26">
        <f t="shared" si="152"/>
        <v>16710</v>
      </c>
      <c r="R175" s="26">
        <f t="shared" si="152"/>
        <v>16710</v>
      </c>
      <c r="S175" s="26">
        <f>S176</f>
        <v>16710</v>
      </c>
      <c r="T175" s="26">
        <f t="shared" si="153"/>
        <v>16710</v>
      </c>
      <c r="U175" s="27">
        <f t="shared" si="153"/>
        <v>0</v>
      </c>
      <c r="V175" s="27">
        <f t="shared" si="153"/>
        <v>0</v>
      </c>
      <c r="W175" s="27">
        <f t="shared" si="153"/>
        <v>16710</v>
      </c>
      <c r="X175" s="27">
        <f t="shared" si="153"/>
        <v>16710</v>
      </c>
      <c r="Y175" s="59"/>
    </row>
    <row r="176" spans="1:25" ht="60">
      <c r="A176" s="28" t="s">
        <v>187</v>
      </c>
      <c r="B176" s="24">
        <v>701</v>
      </c>
      <c r="C176" s="25" t="s">
        <v>46</v>
      </c>
      <c r="D176" s="25" t="s">
        <v>164</v>
      </c>
      <c r="E176" s="25" t="s">
        <v>188</v>
      </c>
      <c r="F176" s="24"/>
      <c r="G176" s="26">
        <f t="shared" ref="G176:X176" si="154">SUM(G177:G177)</f>
        <v>16836</v>
      </c>
      <c r="H176" s="26">
        <f t="shared" si="154"/>
        <v>16836</v>
      </c>
      <c r="I176" s="26">
        <f t="shared" si="154"/>
        <v>0</v>
      </c>
      <c r="J176" s="26">
        <f t="shared" si="154"/>
        <v>0</v>
      </c>
      <c r="K176" s="26">
        <f t="shared" si="154"/>
        <v>16836</v>
      </c>
      <c r="L176" s="26">
        <f t="shared" si="154"/>
        <v>16836</v>
      </c>
      <c r="M176" s="26">
        <f t="shared" si="154"/>
        <v>16710</v>
      </c>
      <c r="N176" s="26">
        <f t="shared" si="154"/>
        <v>16710</v>
      </c>
      <c r="O176" s="26">
        <f t="shared" si="154"/>
        <v>0</v>
      </c>
      <c r="P176" s="26">
        <f t="shared" si="154"/>
        <v>0</v>
      </c>
      <c r="Q176" s="26">
        <f t="shared" si="154"/>
        <v>16710</v>
      </c>
      <c r="R176" s="26">
        <f t="shared" si="154"/>
        <v>16710</v>
      </c>
      <c r="S176" s="26">
        <f t="shared" si="154"/>
        <v>16710</v>
      </c>
      <c r="T176" s="26">
        <f t="shared" si="154"/>
        <v>16710</v>
      </c>
      <c r="U176" s="27">
        <f t="shared" si="154"/>
        <v>0</v>
      </c>
      <c r="V176" s="27">
        <f t="shared" si="154"/>
        <v>0</v>
      </c>
      <c r="W176" s="27">
        <f t="shared" si="154"/>
        <v>16710</v>
      </c>
      <c r="X176" s="27">
        <f t="shared" si="154"/>
        <v>16710</v>
      </c>
      <c r="Y176" s="59"/>
    </row>
    <row r="177" spans="1:25" ht="48">
      <c r="A177" s="28" t="s">
        <v>29</v>
      </c>
      <c r="B177" s="24">
        <v>701</v>
      </c>
      <c r="C177" s="25" t="s">
        <v>46</v>
      </c>
      <c r="D177" s="25" t="s">
        <v>164</v>
      </c>
      <c r="E177" s="25" t="s">
        <v>188</v>
      </c>
      <c r="F177" s="24">
        <v>100</v>
      </c>
      <c r="G177" s="26">
        <v>16836</v>
      </c>
      <c r="H177" s="26">
        <f>G177</f>
        <v>16836</v>
      </c>
      <c r="I177" s="26"/>
      <c r="J177" s="26">
        <f>I177</f>
        <v>0</v>
      </c>
      <c r="K177" s="26">
        <f>G177+I177</f>
        <v>16836</v>
      </c>
      <c r="L177" s="26">
        <f>H177+J177</f>
        <v>16836</v>
      </c>
      <c r="M177" s="26">
        <v>16710</v>
      </c>
      <c r="N177" s="26">
        <f>M177</f>
        <v>16710</v>
      </c>
      <c r="O177" s="26"/>
      <c r="P177" s="26">
        <f>O177</f>
        <v>0</v>
      </c>
      <c r="Q177" s="26">
        <f>M177+O177</f>
        <v>16710</v>
      </c>
      <c r="R177" s="26">
        <f>N177+P177</f>
        <v>16710</v>
      </c>
      <c r="S177" s="26">
        <v>16710</v>
      </c>
      <c r="T177" s="26">
        <f>S177</f>
        <v>16710</v>
      </c>
      <c r="U177" s="27"/>
      <c r="V177" s="27">
        <f>U177</f>
        <v>0</v>
      </c>
      <c r="W177" s="27">
        <f>S177+U177</f>
        <v>16710</v>
      </c>
      <c r="X177" s="27">
        <f>T177+V177</f>
        <v>16710</v>
      </c>
      <c r="Y177" s="59"/>
    </row>
    <row r="178" spans="1:25" hidden="1">
      <c r="A178" s="28" t="s">
        <v>189</v>
      </c>
      <c r="B178" s="24">
        <v>701</v>
      </c>
      <c r="C178" s="25" t="s">
        <v>63</v>
      </c>
      <c r="D178" s="25"/>
      <c r="E178" s="25"/>
      <c r="F178" s="24"/>
      <c r="G178" s="26">
        <f>G179+G185</f>
        <v>0</v>
      </c>
      <c r="H178" s="26">
        <f t="shared" ref="H178:X178" si="155">H179+H185</f>
        <v>0</v>
      </c>
      <c r="I178" s="26">
        <f t="shared" si="155"/>
        <v>0</v>
      </c>
      <c r="J178" s="26">
        <f t="shared" si="155"/>
        <v>0</v>
      </c>
      <c r="K178" s="26">
        <f t="shared" si="155"/>
        <v>0</v>
      </c>
      <c r="L178" s="26">
        <f t="shared" si="155"/>
        <v>0</v>
      </c>
      <c r="M178" s="26">
        <f t="shared" si="155"/>
        <v>0</v>
      </c>
      <c r="N178" s="26">
        <f t="shared" si="155"/>
        <v>0</v>
      </c>
      <c r="O178" s="26">
        <f t="shared" si="155"/>
        <v>0</v>
      </c>
      <c r="P178" s="26">
        <f t="shared" si="155"/>
        <v>0</v>
      </c>
      <c r="Q178" s="26">
        <f t="shared" si="155"/>
        <v>0</v>
      </c>
      <c r="R178" s="26">
        <f t="shared" si="155"/>
        <v>0</v>
      </c>
      <c r="S178" s="26">
        <f t="shared" si="155"/>
        <v>0</v>
      </c>
      <c r="T178" s="26">
        <f t="shared" si="155"/>
        <v>0</v>
      </c>
      <c r="U178" s="27">
        <f t="shared" si="155"/>
        <v>0</v>
      </c>
      <c r="V178" s="27">
        <f t="shared" si="155"/>
        <v>0</v>
      </c>
      <c r="W178" s="27">
        <f t="shared" si="155"/>
        <v>0</v>
      </c>
      <c r="X178" s="27">
        <f t="shared" si="155"/>
        <v>0</v>
      </c>
      <c r="Y178" s="59"/>
    </row>
    <row r="179" spans="1:25" hidden="1">
      <c r="A179" s="28" t="s">
        <v>190</v>
      </c>
      <c r="B179" s="24">
        <v>701</v>
      </c>
      <c r="C179" s="25" t="s">
        <v>63</v>
      </c>
      <c r="D179" s="25" t="s">
        <v>20</v>
      </c>
      <c r="E179" s="25"/>
      <c r="F179" s="24"/>
      <c r="G179" s="26">
        <f>G180</f>
        <v>0</v>
      </c>
      <c r="H179" s="26">
        <f t="shared" ref="H179:L180" si="156">H180</f>
        <v>0</v>
      </c>
      <c r="I179" s="26">
        <f t="shared" si="156"/>
        <v>0</v>
      </c>
      <c r="J179" s="26">
        <f t="shared" si="156"/>
        <v>0</v>
      </c>
      <c r="K179" s="26">
        <f t="shared" si="156"/>
        <v>0</v>
      </c>
      <c r="L179" s="26">
        <f t="shared" si="156"/>
        <v>0</v>
      </c>
      <c r="M179" s="26">
        <f>M180</f>
        <v>0</v>
      </c>
      <c r="N179" s="26">
        <f t="shared" ref="N179:R180" si="157">N180</f>
        <v>0</v>
      </c>
      <c r="O179" s="26">
        <f t="shared" si="157"/>
        <v>0</v>
      </c>
      <c r="P179" s="26">
        <f t="shared" si="157"/>
        <v>0</v>
      </c>
      <c r="Q179" s="26">
        <f t="shared" si="157"/>
        <v>0</v>
      </c>
      <c r="R179" s="26">
        <f t="shared" si="157"/>
        <v>0</v>
      </c>
      <c r="S179" s="26">
        <f>S180</f>
        <v>0</v>
      </c>
      <c r="T179" s="26">
        <f t="shared" ref="T179:X180" si="158">T180</f>
        <v>0</v>
      </c>
      <c r="U179" s="27">
        <f t="shared" si="158"/>
        <v>0</v>
      </c>
      <c r="V179" s="27">
        <f t="shared" si="158"/>
        <v>0</v>
      </c>
      <c r="W179" s="27">
        <f t="shared" si="158"/>
        <v>0</v>
      </c>
      <c r="X179" s="27">
        <f t="shared" si="158"/>
        <v>0</v>
      </c>
      <c r="Y179" s="59"/>
    </row>
    <row r="180" spans="1:25" hidden="1">
      <c r="A180" s="28" t="s">
        <v>35</v>
      </c>
      <c r="B180" s="24">
        <v>701</v>
      </c>
      <c r="C180" s="25" t="s">
        <v>63</v>
      </c>
      <c r="D180" s="25" t="s">
        <v>20</v>
      </c>
      <c r="E180" s="25" t="s">
        <v>36</v>
      </c>
      <c r="F180" s="25"/>
      <c r="G180" s="26">
        <f>G181</f>
        <v>0</v>
      </c>
      <c r="H180" s="26">
        <f t="shared" si="156"/>
        <v>0</v>
      </c>
      <c r="I180" s="26">
        <f t="shared" si="156"/>
        <v>0</v>
      </c>
      <c r="J180" s="26">
        <f t="shared" si="156"/>
        <v>0</v>
      </c>
      <c r="K180" s="26">
        <f t="shared" si="156"/>
        <v>0</v>
      </c>
      <c r="L180" s="26">
        <f t="shared" si="156"/>
        <v>0</v>
      </c>
      <c r="M180" s="26">
        <f>M181</f>
        <v>0</v>
      </c>
      <c r="N180" s="26">
        <f t="shared" si="157"/>
        <v>0</v>
      </c>
      <c r="O180" s="26">
        <f t="shared" si="157"/>
        <v>0</v>
      </c>
      <c r="P180" s="26">
        <f t="shared" si="157"/>
        <v>0</v>
      </c>
      <c r="Q180" s="26">
        <f t="shared" si="157"/>
        <v>0</v>
      </c>
      <c r="R180" s="26">
        <f t="shared" si="157"/>
        <v>0</v>
      </c>
      <c r="S180" s="26">
        <f>S181</f>
        <v>0</v>
      </c>
      <c r="T180" s="26">
        <f t="shared" si="158"/>
        <v>0</v>
      </c>
      <c r="U180" s="27">
        <f t="shared" si="158"/>
        <v>0</v>
      </c>
      <c r="V180" s="27">
        <f t="shared" si="158"/>
        <v>0</v>
      </c>
      <c r="W180" s="27">
        <f t="shared" si="158"/>
        <v>0</v>
      </c>
      <c r="X180" s="27">
        <f t="shared" si="158"/>
        <v>0</v>
      </c>
      <c r="Y180" s="59"/>
    </row>
    <row r="181" spans="1:25" ht="24" hidden="1">
      <c r="A181" s="30" t="s">
        <v>37</v>
      </c>
      <c r="B181" s="24">
        <v>701</v>
      </c>
      <c r="C181" s="25" t="s">
        <v>63</v>
      </c>
      <c r="D181" s="25" t="s">
        <v>20</v>
      </c>
      <c r="E181" s="25" t="s">
        <v>38</v>
      </c>
      <c r="F181" s="25"/>
      <c r="G181" s="26">
        <f>G182</f>
        <v>0</v>
      </c>
      <c r="H181" s="26">
        <f>H182</f>
        <v>0</v>
      </c>
      <c r="I181" s="26">
        <f>I182</f>
        <v>0</v>
      </c>
      <c r="J181" s="26">
        <f>J182</f>
        <v>0</v>
      </c>
      <c r="K181" s="26">
        <f>K182</f>
        <v>0</v>
      </c>
      <c r="L181" s="26">
        <f>L182</f>
        <v>0</v>
      </c>
      <c r="M181" s="26">
        <f>M182</f>
        <v>0</v>
      </c>
      <c r="N181" s="26">
        <f>N182</f>
        <v>0</v>
      </c>
      <c r="O181" s="26">
        <f>O182</f>
        <v>0</v>
      </c>
      <c r="P181" s="26">
        <f>P182</f>
        <v>0</v>
      </c>
      <c r="Q181" s="26">
        <f>Q182</f>
        <v>0</v>
      </c>
      <c r="R181" s="26">
        <f>R182</f>
        <v>0</v>
      </c>
      <c r="S181" s="26">
        <f>S182</f>
        <v>0</v>
      </c>
      <c r="T181" s="26">
        <f>T182</f>
        <v>0</v>
      </c>
      <c r="U181" s="27">
        <f>U182</f>
        <v>0</v>
      </c>
      <c r="V181" s="27">
        <f>V182</f>
        <v>0</v>
      </c>
      <c r="W181" s="27">
        <f>W182</f>
        <v>0</v>
      </c>
      <c r="X181" s="27">
        <f>X182</f>
        <v>0</v>
      </c>
      <c r="Y181" s="59"/>
    </row>
    <row r="182" spans="1:25" ht="24" hidden="1">
      <c r="A182" s="31" t="s">
        <v>98</v>
      </c>
      <c r="B182" s="24">
        <v>701</v>
      </c>
      <c r="C182" s="25" t="s">
        <v>63</v>
      </c>
      <c r="D182" s="25" t="s">
        <v>20</v>
      </c>
      <c r="E182" s="25" t="s">
        <v>99</v>
      </c>
      <c r="F182" s="24"/>
      <c r="G182" s="26">
        <f t="shared" ref="G182:X182" si="159">SUM(G183:G184)</f>
        <v>0</v>
      </c>
      <c r="H182" s="26">
        <f t="shared" si="159"/>
        <v>0</v>
      </c>
      <c r="I182" s="26">
        <f t="shared" si="159"/>
        <v>0</v>
      </c>
      <c r="J182" s="26">
        <f t="shared" si="159"/>
        <v>0</v>
      </c>
      <c r="K182" s="26">
        <f t="shared" si="159"/>
        <v>0</v>
      </c>
      <c r="L182" s="26">
        <f t="shared" si="159"/>
        <v>0</v>
      </c>
      <c r="M182" s="26">
        <f t="shared" si="159"/>
        <v>0</v>
      </c>
      <c r="N182" s="26">
        <f t="shared" si="159"/>
        <v>0</v>
      </c>
      <c r="O182" s="26">
        <f t="shared" si="159"/>
        <v>0</v>
      </c>
      <c r="P182" s="26">
        <f t="shared" si="159"/>
        <v>0</v>
      </c>
      <c r="Q182" s="26">
        <f t="shared" si="159"/>
        <v>0</v>
      </c>
      <c r="R182" s="26">
        <f t="shared" si="159"/>
        <v>0</v>
      </c>
      <c r="S182" s="26">
        <f t="shared" si="159"/>
        <v>0</v>
      </c>
      <c r="T182" s="26">
        <f t="shared" si="159"/>
        <v>0</v>
      </c>
      <c r="U182" s="27">
        <f t="shared" si="159"/>
        <v>0</v>
      </c>
      <c r="V182" s="27">
        <f t="shared" si="159"/>
        <v>0</v>
      </c>
      <c r="W182" s="27">
        <f t="shared" si="159"/>
        <v>0</v>
      </c>
      <c r="X182" s="27">
        <f t="shared" si="159"/>
        <v>0</v>
      </c>
      <c r="Y182" s="59"/>
    </row>
    <row r="183" spans="1:25" ht="24" hidden="1">
      <c r="A183" s="28" t="s">
        <v>30</v>
      </c>
      <c r="B183" s="24">
        <v>701</v>
      </c>
      <c r="C183" s="25" t="s">
        <v>63</v>
      </c>
      <c r="D183" s="25" t="s">
        <v>20</v>
      </c>
      <c r="E183" s="25" t="s">
        <v>99</v>
      </c>
      <c r="F183" s="24">
        <v>200</v>
      </c>
      <c r="G183" s="26">
        <v>0</v>
      </c>
      <c r="H183" s="26"/>
      <c r="I183" s="26">
        <v>0</v>
      </c>
      <c r="J183" s="26"/>
      <c r="K183" s="26">
        <f>G183+I183</f>
        <v>0</v>
      </c>
      <c r="L183" s="26">
        <f>H183+J183</f>
        <v>0</v>
      </c>
      <c r="M183" s="26">
        <v>0</v>
      </c>
      <c r="N183" s="26"/>
      <c r="O183" s="26">
        <v>0</v>
      </c>
      <c r="P183" s="26"/>
      <c r="Q183" s="26">
        <f>M183+O183</f>
        <v>0</v>
      </c>
      <c r="R183" s="26">
        <f>N183+P183</f>
        <v>0</v>
      </c>
      <c r="S183" s="26">
        <v>0</v>
      </c>
      <c r="T183" s="26"/>
      <c r="U183" s="27">
        <v>0</v>
      </c>
      <c r="V183" s="27"/>
      <c r="W183" s="27">
        <f>S183+U183</f>
        <v>0</v>
      </c>
      <c r="X183" s="27">
        <f>T183+V183</f>
        <v>0</v>
      </c>
      <c r="Y183" s="59"/>
    </row>
    <row r="184" spans="1:25" hidden="1">
      <c r="A184" s="28" t="s">
        <v>54</v>
      </c>
      <c r="B184" s="24">
        <v>701</v>
      </c>
      <c r="C184" s="25" t="s">
        <v>63</v>
      </c>
      <c r="D184" s="25" t="s">
        <v>20</v>
      </c>
      <c r="E184" s="25" t="s">
        <v>99</v>
      </c>
      <c r="F184" s="24">
        <v>800</v>
      </c>
      <c r="G184" s="26">
        <v>0</v>
      </c>
      <c r="H184" s="26"/>
      <c r="I184" s="26"/>
      <c r="J184" s="26"/>
      <c r="K184" s="26">
        <f>G184+I184</f>
        <v>0</v>
      </c>
      <c r="L184" s="26">
        <f>H184+J184</f>
        <v>0</v>
      </c>
      <c r="M184" s="26">
        <v>0</v>
      </c>
      <c r="N184" s="26"/>
      <c r="O184" s="26"/>
      <c r="P184" s="26"/>
      <c r="Q184" s="26">
        <f>M184+O184</f>
        <v>0</v>
      </c>
      <c r="R184" s="26">
        <f>N184+P184</f>
        <v>0</v>
      </c>
      <c r="S184" s="26">
        <v>0</v>
      </c>
      <c r="T184" s="26"/>
      <c r="U184" s="27"/>
      <c r="V184" s="27"/>
      <c r="W184" s="27">
        <f>S184+U184</f>
        <v>0</v>
      </c>
      <c r="X184" s="27">
        <f>T184+V184</f>
        <v>0</v>
      </c>
      <c r="Y184" s="59"/>
    </row>
    <row r="185" spans="1:25" hidden="1">
      <c r="A185" s="28" t="s">
        <v>191</v>
      </c>
      <c r="B185" s="25" t="s">
        <v>109</v>
      </c>
      <c r="C185" s="25" t="s">
        <v>63</v>
      </c>
      <c r="D185" s="25" t="s">
        <v>63</v>
      </c>
      <c r="E185" s="25"/>
      <c r="F185" s="24"/>
      <c r="G185" s="26">
        <f>G186</f>
        <v>0</v>
      </c>
      <c r="H185" s="26">
        <f t="shared" ref="H185:X188" si="160">H186</f>
        <v>0</v>
      </c>
      <c r="I185" s="26">
        <f t="shared" si="160"/>
        <v>0</v>
      </c>
      <c r="J185" s="26">
        <f t="shared" si="160"/>
        <v>0</v>
      </c>
      <c r="K185" s="26">
        <f t="shared" si="160"/>
        <v>0</v>
      </c>
      <c r="L185" s="26">
        <f t="shared" si="160"/>
        <v>0</v>
      </c>
      <c r="M185" s="26">
        <f t="shared" si="160"/>
        <v>0</v>
      </c>
      <c r="N185" s="26">
        <f t="shared" si="160"/>
        <v>0</v>
      </c>
      <c r="O185" s="26">
        <f t="shared" si="160"/>
        <v>0</v>
      </c>
      <c r="P185" s="26">
        <f t="shared" si="160"/>
        <v>0</v>
      </c>
      <c r="Q185" s="26">
        <f t="shared" si="160"/>
        <v>0</v>
      </c>
      <c r="R185" s="26">
        <f t="shared" si="160"/>
        <v>0</v>
      </c>
      <c r="S185" s="26">
        <f t="shared" si="160"/>
        <v>0</v>
      </c>
      <c r="T185" s="26">
        <f t="shared" si="160"/>
        <v>0</v>
      </c>
      <c r="U185" s="27">
        <f t="shared" si="160"/>
        <v>0</v>
      </c>
      <c r="V185" s="27">
        <f t="shared" si="160"/>
        <v>0</v>
      </c>
      <c r="W185" s="27">
        <f t="shared" si="160"/>
        <v>0</v>
      </c>
      <c r="X185" s="27">
        <f t="shared" si="160"/>
        <v>0</v>
      </c>
      <c r="Y185" s="59"/>
    </row>
    <row r="186" spans="1:25" hidden="1">
      <c r="A186" s="28" t="s">
        <v>35</v>
      </c>
      <c r="B186" s="24">
        <v>701</v>
      </c>
      <c r="C186" s="25" t="s">
        <v>63</v>
      </c>
      <c r="D186" s="25" t="s">
        <v>63</v>
      </c>
      <c r="E186" s="25" t="s">
        <v>36</v>
      </c>
      <c r="F186" s="24"/>
      <c r="G186" s="26">
        <f>G187</f>
        <v>0</v>
      </c>
      <c r="H186" s="26">
        <f t="shared" si="160"/>
        <v>0</v>
      </c>
      <c r="I186" s="26">
        <f t="shared" si="160"/>
        <v>0</v>
      </c>
      <c r="J186" s="26">
        <f t="shared" si="160"/>
        <v>0</v>
      </c>
      <c r="K186" s="26">
        <f t="shared" si="160"/>
        <v>0</v>
      </c>
      <c r="L186" s="26">
        <f t="shared" si="160"/>
        <v>0</v>
      </c>
      <c r="M186" s="26">
        <f t="shared" si="160"/>
        <v>0</v>
      </c>
      <c r="N186" s="26">
        <f t="shared" si="160"/>
        <v>0</v>
      </c>
      <c r="O186" s="26">
        <f t="shared" si="160"/>
        <v>0</v>
      </c>
      <c r="P186" s="26">
        <f t="shared" si="160"/>
        <v>0</v>
      </c>
      <c r="Q186" s="26">
        <f t="shared" si="160"/>
        <v>0</v>
      </c>
      <c r="R186" s="26">
        <f t="shared" si="160"/>
        <v>0</v>
      </c>
      <c r="S186" s="26">
        <f t="shared" si="160"/>
        <v>0</v>
      </c>
      <c r="T186" s="26">
        <f t="shared" si="160"/>
        <v>0</v>
      </c>
      <c r="U186" s="27">
        <f t="shared" si="160"/>
        <v>0</v>
      </c>
      <c r="V186" s="27">
        <f t="shared" si="160"/>
        <v>0</v>
      </c>
      <c r="W186" s="27">
        <f t="shared" si="160"/>
        <v>0</v>
      </c>
      <c r="X186" s="27">
        <f t="shared" si="160"/>
        <v>0</v>
      </c>
      <c r="Y186" s="59"/>
    </row>
    <row r="187" spans="1:25" ht="24" hidden="1">
      <c r="A187" s="30" t="s">
        <v>37</v>
      </c>
      <c r="B187" s="24">
        <v>701</v>
      </c>
      <c r="C187" s="25" t="s">
        <v>63</v>
      </c>
      <c r="D187" s="25" t="s">
        <v>63</v>
      </c>
      <c r="E187" s="25" t="s">
        <v>38</v>
      </c>
      <c r="F187" s="24"/>
      <c r="G187" s="26">
        <f>G188</f>
        <v>0</v>
      </c>
      <c r="H187" s="26">
        <f t="shared" si="160"/>
        <v>0</v>
      </c>
      <c r="I187" s="26">
        <f t="shared" si="160"/>
        <v>0</v>
      </c>
      <c r="J187" s="26">
        <f t="shared" si="160"/>
        <v>0</v>
      </c>
      <c r="K187" s="26">
        <f t="shared" si="160"/>
        <v>0</v>
      </c>
      <c r="L187" s="26">
        <f t="shared" si="160"/>
        <v>0</v>
      </c>
      <c r="M187" s="26">
        <f t="shared" si="160"/>
        <v>0</v>
      </c>
      <c r="N187" s="26">
        <f t="shared" si="160"/>
        <v>0</v>
      </c>
      <c r="O187" s="26">
        <f t="shared" si="160"/>
        <v>0</v>
      </c>
      <c r="P187" s="26">
        <f t="shared" si="160"/>
        <v>0</v>
      </c>
      <c r="Q187" s="26">
        <f t="shared" si="160"/>
        <v>0</v>
      </c>
      <c r="R187" s="26">
        <f t="shared" si="160"/>
        <v>0</v>
      </c>
      <c r="S187" s="26">
        <f t="shared" si="160"/>
        <v>0</v>
      </c>
      <c r="T187" s="26">
        <f t="shared" si="160"/>
        <v>0</v>
      </c>
      <c r="U187" s="27">
        <f t="shared" si="160"/>
        <v>0</v>
      </c>
      <c r="V187" s="27">
        <f t="shared" si="160"/>
        <v>0</v>
      </c>
      <c r="W187" s="27">
        <f t="shared" si="160"/>
        <v>0</v>
      </c>
      <c r="X187" s="27">
        <f t="shared" si="160"/>
        <v>0</v>
      </c>
      <c r="Y187" s="59"/>
    </row>
    <row r="188" spans="1:25" ht="48" hidden="1">
      <c r="A188" s="28" t="s">
        <v>192</v>
      </c>
      <c r="B188" s="24">
        <v>701</v>
      </c>
      <c r="C188" s="25" t="s">
        <v>63</v>
      </c>
      <c r="D188" s="25" t="s">
        <v>63</v>
      </c>
      <c r="E188" s="25" t="s">
        <v>193</v>
      </c>
      <c r="F188" s="24"/>
      <c r="G188" s="26">
        <f>G189</f>
        <v>0</v>
      </c>
      <c r="H188" s="26">
        <f t="shared" si="160"/>
        <v>0</v>
      </c>
      <c r="I188" s="26">
        <f t="shared" si="160"/>
        <v>0</v>
      </c>
      <c r="J188" s="26">
        <f t="shared" si="160"/>
        <v>0</v>
      </c>
      <c r="K188" s="26">
        <f t="shared" si="160"/>
        <v>0</v>
      </c>
      <c r="L188" s="26">
        <f t="shared" si="160"/>
        <v>0</v>
      </c>
      <c r="M188" s="26">
        <f t="shared" si="160"/>
        <v>0</v>
      </c>
      <c r="N188" s="26">
        <f t="shared" si="160"/>
        <v>0</v>
      </c>
      <c r="O188" s="26">
        <f t="shared" si="160"/>
        <v>0</v>
      </c>
      <c r="P188" s="26">
        <f t="shared" si="160"/>
        <v>0</v>
      </c>
      <c r="Q188" s="26">
        <f t="shared" si="160"/>
        <v>0</v>
      </c>
      <c r="R188" s="26">
        <f t="shared" si="160"/>
        <v>0</v>
      </c>
      <c r="S188" s="26">
        <f t="shared" si="160"/>
        <v>0</v>
      </c>
      <c r="T188" s="26">
        <f t="shared" si="160"/>
        <v>0</v>
      </c>
      <c r="U188" s="27">
        <f t="shared" si="160"/>
        <v>0</v>
      </c>
      <c r="V188" s="27">
        <f t="shared" si="160"/>
        <v>0</v>
      </c>
      <c r="W188" s="27">
        <f t="shared" si="160"/>
        <v>0</v>
      </c>
      <c r="X188" s="27">
        <f t="shared" si="160"/>
        <v>0</v>
      </c>
      <c r="Y188" s="59"/>
    </row>
    <row r="189" spans="1:25" ht="24" hidden="1">
      <c r="A189" s="28" t="s">
        <v>30</v>
      </c>
      <c r="B189" s="24">
        <v>701</v>
      </c>
      <c r="C189" s="25" t="s">
        <v>63</v>
      </c>
      <c r="D189" s="25" t="s">
        <v>63</v>
      </c>
      <c r="E189" s="25" t="s">
        <v>193</v>
      </c>
      <c r="F189" s="24">
        <v>200</v>
      </c>
      <c r="G189" s="26">
        <v>0</v>
      </c>
      <c r="H189" s="26">
        <f>G189</f>
        <v>0</v>
      </c>
      <c r="I189" s="26"/>
      <c r="J189" s="26"/>
      <c r="K189" s="26">
        <f>G189+I189</f>
        <v>0</v>
      </c>
      <c r="L189" s="26">
        <f>H189+J189</f>
        <v>0</v>
      </c>
      <c r="M189" s="26">
        <v>0</v>
      </c>
      <c r="N189" s="26">
        <f>M189</f>
        <v>0</v>
      </c>
      <c r="O189" s="26"/>
      <c r="P189" s="26"/>
      <c r="Q189" s="26">
        <f>M189+O189</f>
        <v>0</v>
      </c>
      <c r="R189" s="26">
        <f>N189+P189</f>
        <v>0</v>
      </c>
      <c r="S189" s="26">
        <v>0</v>
      </c>
      <c r="T189" s="26">
        <f>S189</f>
        <v>0</v>
      </c>
      <c r="U189" s="27"/>
      <c r="V189" s="27"/>
      <c r="W189" s="27">
        <f>S189+U189</f>
        <v>0</v>
      </c>
      <c r="X189" s="27">
        <f>T189+V189</f>
        <v>0</v>
      </c>
      <c r="Y189" s="59"/>
    </row>
    <row r="190" spans="1:25">
      <c r="A190" s="28" t="s">
        <v>194</v>
      </c>
      <c r="B190" s="24">
        <v>701</v>
      </c>
      <c r="C190" s="25" t="s">
        <v>123</v>
      </c>
      <c r="D190" s="25"/>
      <c r="E190" s="25"/>
      <c r="F190" s="24"/>
      <c r="G190" s="26">
        <f t="shared" ref="G190:X190" si="161">G191+G197+G203+G209</f>
        <v>25456607.359999999</v>
      </c>
      <c r="H190" s="26">
        <f t="shared" si="161"/>
        <v>17103602</v>
      </c>
      <c r="I190" s="26">
        <f t="shared" si="161"/>
        <v>0</v>
      </c>
      <c r="J190" s="26">
        <f t="shared" si="161"/>
        <v>0</v>
      </c>
      <c r="K190" s="26">
        <f t="shared" si="161"/>
        <v>25456607.359999999</v>
      </c>
      <c r="L190" s="26">
        <f t="shared" si="161"/>
        <v>17103602</v>
      </c>
      <c r="M190" s="26">
        <f t="shared" si="161"/>
        <v>25801107.359999999</v>
      </c>
      <c r="N190" s="26">
        <f t="shared" si="161"/>
        <v>17448102</v>
      </c>
      <c r="O190" s="26">
        <f t="shared" si="161"/>
        <v>0</v>
      </c>
      <c r="P190" s="26">
        <f t="shared" si="161"/>
        <v>0</v>
      </c>
      <c r="Q190" s="26">
        <f t="shared" si="161"/>
        <v>25801107.359999999</v>
      </c>
      <c r="R190" s="26">
        <f t="shared" si="161"/>
        <v>17448102</v>
      </c>
      <c r="S190" s="26">
        <f t="shared" si="161"/>
        <v>26051207.359999999</v>
      </c>
      <c r="T190" s="26">
        <f t="shared" si="161"/>
        <v>17698202</v>
      </c>
      <c r="U190" s="27">
        <f t="shared" si="161"/>
        <v>0</v>
      </c>
      <c r="V190" s="27">
        <f t="shared" si="161"/>
        <v>0</v>
      </c>
      <c r="W190" s="27">
        <f t="shared" si="161"/>
        <v>26051207.359999999</v>
      </c>
      <c r="X190" s="27">
        <f t="shared" si="161"/>
        <v>17698202</v>
      </c>
      <c r="Y190" s="59"/>
    </row>
    <row r="191" spans="1:25">
      <c r="A191" s="28" t="s">
        <v>195</v>
      </c>
      <c r="B191" s="24">
        <v>701</v>
      </c>
      <c r="C191" s="25" t="s">
        <v>123</v>
      </c>
      <c r="D191" s="25" t="s">
        <v>18</v>
      </c>
      <c r="E191" s="25"/>
      <c r="F191" s="24"/>
      <c r="G191" s="26">
        <f t="shared" ref="G191:V193" si="162">G192</f>
        <v>8353005.3600000003</v>
      </c>
      <c r="H191" s="26">
        <f t="shared" si="162"/>
        <v>0</v>
      </c>
      <c r="I191" s="26">
        <f t="shared" si="162"/>
        <v>0</v>
      </c>
      <c r="J191" s="26">
        <f t="shared" si="162"/>
        <v>0</v>
      </c>
      <c r="K191" s="26">
        <f t="shared" si="162"/>
        <v>8353005.3600000003</v>
      </c>
      <c r="L191" s="26">
        <f t="shared" si="162"/>
        <v>0</v>
      </c>
      <c r="M191" s="26">
        <f t="shared" si="162"/>
        <v>8353005.3600000003</v>
      </c>
      <c r="N191" s="26">
        <f t="shared" si="162"/>
        <v>0</v>
      </c>
      <c r="O191" s="26">
        <f t="shared" si="162"/>
        <v>0</v>
      </c>
      <c r="P191" s="26">
        <f t="shared" si="162"/>
        <v>0</v>
      </c>
      <c r="Q191" s="26">
        <f t="shared" si="162"/>
        <v>8353005.3600000003</v>
      </c>
      <c r="R191" s="26">
        <f t="shared" si="162"/>
        <v>0</v>
      </c>
      <c r="S191" s="26">
        <f t="shared" si="162"/>
        <v>8353005.3600000003</v>
      </c>
      <c r="T191" s="26">
        <f t="shared" si="162"/>
        <v>0</v>
      </c>
      <c r="U191" s="27">
        <f t="shared" si="162"/>
        <v>0</v>
      </c>
      <c r="V191" s="27">
        <f t="shared" si="162"/>
        <v>0</v>
      </c>
      <c r="W191" s="27">
        <f t="shared" ref="S191:X193" si="163">W192</f>
        <v>8353005.3600000003</v>
      </c>
      <c r="X191" s="27">
        <f t="shared" si="163"/>
        <v>0</v>
      </c>
      <c r="Y191" s="59"/>
    </row>
    <row r="192" spans="1:25" ht="24">
      <c r="A192" s="23" t="s">
        <v>72</v>
      </c>
      <c r="B192" s="24">
        <v>701</v>
      </c>
      <c r="C192" s="25" t="s">
        <v>123</v>
      </c>
      <c r="D192" s="25" t="s">
        <v>18</v>
      </c>
      <c r="E192" s="25" t="s">
        <v>73</v>
      </c>
      <c r="F192" s="24"/>
      <c r="G192" s="26">
        <f t="shared" si="162"/>
        <v>8353005.3600000003</v>
      </c>
      <c r="H192" s="26">
        <f t="shared" si="162"/>
        <v>0</v>
      </c>
      <c r="I192" s="26">
        <f t="shared" si="162"/>
        <v>0</v>
      </c>
      <c r="J192" s="26">
        <f t="shared" si="162"/>
        <v>0</v>
      </c>
      <c r="K192" s="26">
        <f t="shared" si="162"/>
        <v>8353005.3600000003</v>
      </c>
      <c r="L192" s="26">
        <f t="shared" si="162"/>
        <v>0</v>
      </c>
      <c r="M192" s="26">
        <f t="shared" si="162"/>
        <v>8353005.3600000003</v>
      </c>
      <c r="N192" s="26">
        <f t="shared" si="162"/>
        <v>0</v>
      </c>
      <c r="O192" s="26">
        <f t="shared" si="162"/>
        <v>0</v>
      </c>
      <c r="P192" s="26">
        <f t="shared" si="162"/>
        <v>0</v>
      </c>
      <c r="Q192" s="26">
        <f t="shared" si="162"/>
        <v>8353005.3600000003</v>
      </c>
      <c r="R192" s="26">
        <f t="shared" si="162"/>
        <v>0</v>
      </c>
      <c r="S192" s="26">
        <f t="shared" si="163"/>
        <v>8353005.3600000003</v>
      </c>
      <c r="T192" s="26">
        <f t="shared" si="163"/>
        <v>0</v>
      </c>
      <c r="U192" s="27">
        <f t="shared" si="163"/>
        <v>0</v>
      </c>
      <c r="V192" s="27">
        <f t="shared" si="163"/>
        <v>0</v>
      </c>
      <c r="W192" s="27">
        <f t="shared" si="163"/>
        <v>8353005.3600000003</v>
      </c>
      <c r="X192" s="27">
        <f t="shared" si="163"/>
        <v>0</v>
      </c>
      <c r="Y192" s="59"/>
    </row>
    <row r="193" spans="1:25" ht="24">
      <c r="A193" s="28" t="s">
        <v>74</v>
      </c>
      <c r="B193" s="24">
        <v>701</v>
      </c>
      <c r="C193" s="25" t="s">
        <v>123</v>
      </c>
      <c r="D193" s="25" t="s">
        <v>18</v>
      </c>
      <c r="E193" s="25" t="s">
        <v>75</v>
      </c>
      <c r="F193" s="24"/>
      <c r="G193" s="26">
        <f>G194</f>
        <v>8353005.3600000003</v>
      </c>
      <c r="H193" s="26">
        <f>H194</f>
        <v>0</v>
      </c>
      <c r="I193" s="26">
        <f t="shared" si="162"/>
        <v>0</v>
      </c>
      <c r="J193" s="26">
        <f t="shared" si="162"/>
        <v>0</v>
      </c>
      <c r="K193" s="26">
        <f t="shared" si="162"/>
        <v>8353005.3600000003</v>
      </c>
      <c r="L193" s="26">
        <f t="shared" si="162"/>
        <v>0</v>
      </c>
      <c r="M193" s="26">
        <f>M194</f>
        <v>8353005.3600000003</v>
      </c>
      <c r="N193" s="26">
        <f>N194</f>
        <v>0</v>
      </c>
      <c r="O193" s="26">
        <f t="shared" si="162"/>
        <v>0</v>
      </c>
      <c r="P193" s="26">
        <f t="shared" si="162"/>
        <v>0</v>
      </c>
      <c r="Q193" s="26">
        <f t="shared" si="162"/>
        <v>8353005.3600000003</v>
      </c>
      <c r="R193" s="26">
        <f t="shared" si="162"/>
        <v>0</v>
      </c>
      <c r="S193" s="26">
        <f>S194</f>
        <v>8353005.3600000003</v>
      </c>
      <c r="T193" s="26">
        <f>T194</f>
        <v>0</v>
      </c>
      <c r="U193" s="27">
        <f t="shared" si="163"/>
        <v>0</v>
      </c>
      <c r="V193" s="27">
        <f t="shared" si="163"/>
        <v>0</v>
      </c>
      <c r="W193" s="27">
        <f t="shared" si="163"/>
        <v>8353005.3600000003</v>
      </c>
      <c r="X193" s="27">
        <f t="shared" si="163"/>
        <v>0</v>
      </c>
      <c r="Y193" s="59"/>
    </row>
    <row r="194" spans="1:25" ht="36">
      <c r="A194" s="28" t="s">
        <v>76</v>
      </c>
      <c r="B194" s="24">
        <v>701</v>
      </c>
      <c r="C194" s="25" t="s">
        <v>123</v>
      </c>
      <c r="D194" s="25" t="s">
        <v>18</v>
      </c>
      <c r="E194" s="25" t="s">
        <v>77</v>
      </c>
      <c r="F194" s="24"/>
      <c r="G194" s="26">
        <f t="shared" ref="G194:X194" si="164">+G195</f>
        <v>8353005.3600000003</v>
      </c>
      <c r="H194" s="26">
        <f t="shared" si="164"/>
        <v>0</v>
      </c>
      <c r="I194" s="26">
        <f t="shared" si="164"/>
        <v>0</v>
      </c>
      <c r="J194" s="26">
        <f t="shared" si="164"/>
        <v>0</v>
      </c>
      <c r="K194" s="26">
        <f t="shared" si="164"/>
        <v>8353005.3600000003</v>
      </c>
      <c r="L194" s="26">
        <f t="shared" si="164"/>
        <v>0</v>
      </c>
      <c r="M194" s="26">
        <f t="shared" si="164"/>
        <v>8353005.3600000003</v>
      </c>
      <c r="N194" s="26">
        <f t="shared" si="164"/>
        <v>0</v>
      </c>
      <c r="O194" s="26">
        <f t="shared" si="164"/>
        <v>0</v>
      </c>
      <c r="P194" s="26">
        <f t="shared" si="164"/>
        <v>0</v>
      </c>
      <c r="Q194" s="26">
        <f t="shared" si="164"/>
        <v>8353005.3600000003</v>
      </c>
      <c r="R194" s="26">
        <f t="shared" si="164"/>
        <v>0</v>
      </c>
      <c r="S194" s="26">
        <f t="shared" si="164"/>
        <v>8353005.3600000003</v>
      </c>
      <c r="T194" s="26">
        <f t="shared" si="164"/>
        <v>0</v>
      </c>
      <c r="U194" s="27">
        <f t="shared" si="164"/>
        <v>0</v>
      </c>
      <c r="V194" s="27">
        <f t="shared" si="164"/>
        <v>0</v>
      </c>
      <c r="W194" s="27">
        <f t="shared" si="164"/>
        <v>8353005.3600000003</v>
      </c>
      <c r="X194" s="27">
        <f t="shared" si="164"/>
        <v>0</v>
      </c>
      <c r="Y194" s="59"/>
    </row>
    <row r="195" spans="1:25">
      <c r="A195" s="29" t="s">
        <v>196</v>
      </c>
      <c r="B195" s="24">
        <v>701</v>
      </c>
      <c r="C195" s="25" t="s">
        <v>123</v>
      </c>
      <c r="D195" s="25" t="s">
        <v>18</v>
      </c>
      <c r="E195" s="25" t="s">
        <v>197</v>
      </c>
      <c r="F195" s="24"/>
      <c r="G195" s="26">
        <f t="shared" ref="G195:X195" si="165">G196</f>
        <v>8353005.3600000003</v>
      </c>
      <c r="H195" s="26">
        <f t="shared" si="165"/>
        <v>0</v>
      </c>
      <c r="I195" s="26">
        <f t="shared" si="165"/>
        <v>0</v>
      </c>
      <c r="J195" s="26">
        <f t="shared" si="165"/>
        <v>0</v>
      </c>
      <c r="K195" s="26">
        <f t="shared" si="165"/>
        <v>8353005.3600000003</v>
      </c>
      <c r="L195" s="26">
        <f t="shared" si="165"/>
        <v>0</v>
      </c>
      <c r="M195" s="26">
        <f t="shared" si="165"/>
        <v>8353005.3600000003</v>
      </c>
      <c r="N195" s="26">
        <f t="shared" si="165"/>
        <v>0</v>
      </c>
      <c r="O195" s="26">
        <f t="shared" si="165"/>
        <v>0</v>
      </c>
      <c r="P195" s="26">
        <f t="shared" si="165"/>
        <v>0</v>
      </c>
      <c r="Q195" s="26">
        <f t="shared" si="165"/>
        <v>8353005.3600000003</v>
      </c>
      <c r="R195" s="26">
        <f t="shared" si="165"/>
        <v>0</v>
      </c>
      <c r="S195" s="26">
        <f t="shared" si="165"/>
        <v>8353005.3600000003</v>
      </c>
      <c r="T195" s="26">
        <f t="shared" si="165"/>
        <v>0</v>
      </c>
      <c r="U195" s="27">
        <f t="shared" si="165"/>
        <v>0</v>
      </c>
      <c r="V195" s="27">
        <f t="shared" si="165"/>
        <v>0</v>
      </c>
      <c r="W195" s="27">
        <f t="shared" si="165"/>
        <v>8353005.3600000003</v>
      </c>
      <c r="X195" s="27">
        <f t="shared" si="165"/>
        <v>0</v>
      </c>
      <c r="Y195" s="59"/>
    </row>
    <row r="196" spans="1:25">
      <c r="A196" s="28" t="s">
        <v>57</v>
      </c>
      <c r="B196" s="24">
        <v>701</v>
      </c>
      <c r="C196" s="25" t="s">
        <v>123</v>
      </c>
      <c r="D196" s="25" t="s">
        <v>18</v>
      </c>
      <c r="E196" s="25" t="s">
        <v>197</v>
      </c>
      <c r="F196" s="24">
        <v>300</v>
      </c>
      <c r="G196" s="26">
        <v>8353005.3600000003</v>
      </c>
      <c r="H196" s="26"/>
      <c r="I196" s="26"/>
      <c r="J196" s="26"/>
      <c r="K196" s="26">
        <f>G196+I196</f>
        <v>8353005.3600000003</v>
      </c>
      <c r="L196" s="26">
        <f>H196+J196</f>
        <v>0</v>
      </c>
      <c r="M196" s="26">
        <v>8353005.3600000003</v>
      </c>
      <c r="N196" s="26"/>
      <c r="O196" s="26"/>
      <c r="P196" s="26"/>
      <c r="Q196" s="26">
        <f>M196+O196</f>
        <v>8353005.3600000003</v>
      </c>
      <c r="R196" s="26">
        <f>N196+P196</f>
        <v>0</v>
      </c>
      <c r="S196" s="26">
        <v>8353005.3600000003</v>
      </c>
      <c r="T196" s="26"/>
      <c r="U196" s="27"/>
      <c r="V196" s="27"/>
      <c r="W196" s="27">
        <f>S196+U196</f>
        <v>8353005.3600000003</v>
      </c>
      <c r="X196" s="27">
        <f>T196+V196</f>
        <v>0</v>
      </c>
      <c r="Y196" s="59"/>
    </row>
    <row r="197" spans="1:25">
      <c r="A197" s="28" t="s">
        <v>198</v>
      </c>
      <c r="B197" s="24">
        <v>701</v>
      </c>
      <c r="C197" s="25" t="s">
        <v>123</v>
      </c>
      <c r="D197" s="25" t="s">
        <v>105</v>
      </c>
      <c r="E197" s="25"/>
      <c r="F197" s="24"/>
      <c r="G197" s="26">
        <f t="shared" ref="G197:X197" si="166">+G198</f>
        <v>12017400</v>
      </c>
      <c r="H197" s="26">
        <f t="shared" si="166"/>
        <v>12017400</v>
      </c>
      <c r="I197" s="26">
        <f t="shared" si="166"/>
        <v>0</v>
      </c>
      <c r="J197" s="26">
        <f t="shared" si="166"/>
        <v>0</v>
      </c>
      <c r="K197" s="26">
        <f t="shared" si="166"/>
        <v>12017400</v>
      </c>
      <c r="L197" s="26">
        <f t="shared" si="166"/>
        <v>12017400</v>
      </c>
      <c r="M197" s="26">
        <f t="shared" si="166"/>
        <v>12146500</v>
      </c>
      <c r="N197" s="26">
        <f t="shared" si="166"/>
        <v>12146500</v>
      </c>
      <c r="O197" s="26">
        <f t="shared" si="166"/>
        <v>0</v>
      </c>
      <c r="P197" s="26">
        <f t="shared" si="166"/>
        <v>0</v>
      </c>
      <c r="Q197" s="26">
        <f t="shared" si="166"/>
        <v>12146500</v>
      </c>
      <c r="R197" s="26">
        <f t="shared" si="166"/>
        <v>12146500</v>
      </c>
      <c r="S197" s="26">
        <f t="shared" si="166"/>
        <v>12215700</v>
      </c>
      <c r="T197" s="26">
        <f t="shared" si="166"/>
        <v>12215700</v>
      </c>
      <c r="U197" s="27">
        <f t="shared" si="166"/>
        <v>0</v>
      </c>
      <c r="V197" s="27">
        <f t="shared" si="166"/>
        <v>0</v>
      </c>
      <c r="W197" s="27">
        <f t="shared" si="166"/>
        <v>12215700</v>
      </c>
      <c r="X197" s="27">
        <f t="shared" si="166"/>
        <v>12215700</v>
      </c>
      <c r="Y197" s="59"/>
    </row>
    <row r="198" spans="1:25">
      <c r="A198" s="30" t="s">
        <v>35</v>
      </c>
      <c r="B198" s="24">
        <v>701</v>
      </c>
      <c r="C198" s="25" t="s">
        <v>123</v>
      </c>
      <c r="D198" s="25" t="s">
        <v>105</v>
      </c>
      <c r="E198" s="25" t="s">
        <v>36</v>
      </c>
      <c r="F198" s="24"/>
      <c r="G198" s="26">
        <f t="shared" ref="G198:V199" si="167">G199</f>
        <v>12017400</v>
      </c>
      <c r="H198" s="26">
        <f t="shared" si="167"/>
        <v>12017400</v>
      </c>
      <c r="I198" s="26">
        <f t="shared" si="167"/>
        <v>0</v>
      </c>
      <c r="J198" s="26">
        <f t="shared" si="167"/>
        <v>0</v>
      </c>
      <c r="K198" s="26">
        <f t="shared" si="167"/>
        <v>12017400</v>
      </c>
      <c r="L198" s="26">
        <f t="shared" si="167"/>
        <v>12017400</v>
      </c>
      <c r="M198" s="26">
        <f t="shared" si="167"/>
        <v>12146500</v>
      </c>
      <c r="N198" s="26">
        <f t="shared" si="167"/>
        <v>12146500</v>
      </c>
      <c r="O198" s="26">
        <f t="shared" si="167"/>
        <v>0</v>
      </c>
      <c r="P198" s="26">
        <f t="shared" si="167"/>
        <v>0</v>
      </c>
      <c r="Q198" s="26">
        <f t="shared" si="167"/>
        <v>12146500</v>
      </c>
      <c r="R198" s="26">
        <f t="shared" si="167"/>
        <v>12146500</v>
      </c>
      <c r="S198" s="26">
        <f t="shared" si="167"/>
        <v>12215700</v>
      </c>
      <c r="T198" s="26">
        <f t="shared" si="167"/>
        <v>12215700</v>
      </c>
      <c r="U198" s="27">
        <f t="shared" si="167"/>
        <v>0</v>
      </c>
      <c r="V198" s="27">
        <f t="shared" si="167"/>
        <v>0</v>
      </c>
      <c r="W198" s="27">
        <f t="shared" ref="T198:X199" si="168">W199</f>
        <v>12215700</v>
      </c>
      <c r="X198" s="27">
        <f t="shared" si="168"/>
        <v>12215700</v>
      </c>
      <c r="Y198" s="59"/>
    </row>
    <row r="199" spans="1:25" ht="24">
      <c r="A199" s="30" t="s">
        <v>37</v>
      </c>
      <c r="B199" s="24">
        <v>701</v>
      </c>
      <c r="C199" s="25" t="s">
        <v>123</v>
      </c>
      <c r="D199" s="25" t="s">
        <v>105</v>
      </c>
      <c r="E199" s="25" t="s">
        <v>38</v>
      </c>
      <c r="F199" s="24"/>
      <c r="G199" s="26">
        <f>G200</f>
        <v>12017400</v>
      </c>
      <c r="H199" s="26">
        <f t="shared" si="167"/>
        <v>12017400</v>
      </c>
      <c r="I199" s="26">
        <f t="shared" si="167"/>
        <v>0</v>
      </c>
      <c r="J199" s="26">
        <f t="shared" si="167"/>
        <v>0</v>
      </c>
      <c r="K199" s="26">
        <f t="shared" si="167"/>
        <v>12017400</v>
      </c>
      <c r="L199" s="26">
        <f t="shared" si="167"/>
        <v>12017400</v>
      </c>
      <c r="M199" s="26">
        <f>M200</f>
        <v>12146500</v>
      </c>
      <c r="N199" s="26">
        <f t="shared" si="167"/>
        <v>12146500</v>
      </c>
      <c r="O199" s="26">
        <f t="shared" si="167"/>
        <v>0</v>
      </c>
      <c r="P199" s="26">
        <f t="shared" si="167"/>
        <v>0</v>
      </c>
      <c r="Q199" s="26">
        <f t="shared" si="167"/>
        <v>12146500</v>
      </c>
      <c r="R199" s="26">
        <f t="shared" si="167"/>
        <v>12146500</v>
      </c>
      <c r="S199" s="26">
        <f>S200</f>
        <v>12215700</v>
      </c>
      <c r="T199" s="26">
        <f t="shared" si="168"/>
        <v>12215700</v>
      </c>
      <c r="U199" s="27">
        <f t="shared" si="168"/>
        <v>0</v>
      </c>
      <c r="V199" s="27">
        <f t="shared" si="168"/>
        <v>0</v>
      </c>
      <c r="W199" s="27">
        <f t="shared" si="168"/>
        <v>12215700</v>
      </c>
      <c r="X199" s="27">
        <f t="shared" si="168"/>
        <v>12215700</v>
      </c>
      <c r="Y199" s="59"/>
    </row>
    <row r="200" spans="1:25" ht="120">
      <c r="A200" s="28" t="s">
        <v>199</v>
      </c>
      <c r="B200" s="24">
        <v>701</v>
      </c>
      <c r="C200" s="25" t="s">
        <v>123</v>
      </c>
      <c r="D200" s="25" t="s">
        <v>105</v>
      </c>
      <c r="E200" s="25" t="s">
        <v>200</v>
      </c>
      <c r="F200" s="24"/>
      <c r="G200" s="26">
        <f t="shared" ref="G200:X200" si="169">G202+G201</f>
        <v>12017400</v>
      </c>
      <c r="H200" s="26">
        <f t="shared" si="169"/>
        <v>12017400</v>
      </c>
      <c r="I200" s="26">
        <f t="shared" si="169"/>
        <v>0</v>
      </c>
      <c r="J200" s="26">
        <f t="shared" si="169"/>
        <v>0</v>
      </c>
      <c r="K200" s="26">
        <f t="shared" si="169"/>
        <v>12017400</v>
      </c>
      <c r="L200" s="26">
        <f t="shared" si="169"/>
        <v>12017400</v>
      </c>
      <c r="M200" s="26">
        <f t="shared" si="169"/>
        <v>12146500</v>
      </c>
      <c r="N200" s="26">
        <f t="shared" si="169"/>
        <v>12146500</v>
      </c>
      <c r="O200" s="26">
        <f t="shared" si="169"/>
        <v>0</v>
      </c>
      <c r="P200" s="26">
        <f t="shared" si="169"/>
        <v>0</v>
      </c>
      <c r="Q200" s="26">
        <f t="shared" si="169"/>
        <v>12146500</v>
      </c>
      <c r="R200" s="26">
        <f t="shared" si="169"/>
        <v>12146500</v>
      </c>
      <c r="S200" s="26">
        <f t="shared" si="169"/>
        <v>12215700</v>
      </c>
      <c r="T200" s="26">
        <f t="shared" si="169"/>
        <v>12215700</v>
      </c>
      <c r="U200" s="27">
        <f t="shared" si="169"/>
        <v>0</v>
      </c>
      <c r="V200" s="27">
        <f t="shared" si="169"/>
        <v>0</v>
      </c>
      <c r="W200" s="27">
        <f t="shared" si="169"/>
        <v>12215700</v>
      </c>
      <c r="X200" s="27">
        <f t="shared" si="169"/>
        <v>12215700</v>
      </c>
      <c r="Y200" s="59"/>
    </row>
    <row r="201" spans="1:25" ht="24">
      <c r="A201" s="28" t="s">
        <v>30</v>
      </c>
      <c r="B201" s="24">
        <v>701</v>
      </c>
      <c r="C201" s="25" t="s">
        <v>123</v>
      </c>
      <c r="D201" s="25" t="s">
        <v>105</v>
      </c>
      <c r="E201" s="25" t="s">
        <v>200</v>
      </c>
      <c r="F201" s="24">
        <v>200</v>
      </c>
      <c r="G201" s="26">
        <v>96100</v>
      </c>
      <c r="H201" s="26">
        <f>G201</f>
        <v>96100</v>
      </c>
      <c r="I201" s="26"/>
      <c r="J201" s="26"/>
      <c r="K201" s="26">
        <f>G201+I201</f>
        <v>96100</v>
      </c>
      <c r="L201" s="26">
        <f>H201+J201</f>
        <v>96100</v>
      </c>
      <c r="M201" s="26">
        <v>97200</v>
      </c>
      <c r="N201" s="26">
        <f>M201</f>
        <v>97200</v>
      </c>
      <c r="O201" s="26"/>
      <c r="P201" s="26"/>
      <c r="Q201" s="26">
        <f>M201+O201</f>
        <v>97200</v>
      </c>
      <c r="R201" s="26">
        <f>N201+P201</f>
        <v>97200</v>
      </c>
      <c r="S201" s="26">
        <v>97700</v>
      </c>
      <c r="T201" s="26">
        <f>S201</f>
        <v>97700</v>
      </c>
      <c r="U201" s="27"/>
      <c r="V201" s="27"/>
      <c r="W201" s="27">
        <f>S201+U201</f>
        <v>97700</v>
      </c>
      <c r="X201" s="27">
        <f>T201+V201</f>
        <v>97700</v>
      </c>
      <c r="Y201" s="59"/>
    </row>
    <row r="202" spans="1:25">
      <c r="A202" s="28" t="s">
        <v>57</v>
      </c>
      <c r="B202" s="24">
        <v>701</v>
      </c>
      <c r="C202" s="25" t="s">
        <v>123</v>
      </c>
      <c r="D202" s="25" t="s">
        <v>105</v>
      </c>
      <c r="E202" s="25" t="s">
        <v>200</v>
      </c>
      <c r="F202" s="24">
        <v>300</v>
      </c>
      <c r="G202" s="26">
        <v>11921300</v>
      </c>
      <c r="H202" s="26">
        <f>G202</f>
        <v>11921300</v>
      </c>
      <c r="I202" s="26"/>
      <c r="J202" s="26">
        <f>I202</f>
        <v>0</v>
      </c>
      <c r="K202" s="26">
        <f>G202+I202</f>
        <v>11921300</v>
      </c>
      <c r="L202" s="26">
        <f>H202+J202</f>
        <v>11921300</v>
      </c>
      <c r="M202" s="26">
        <v>12049300</v>
      </c>
      <c r="N202" s="26">
        <f>M202</f>
        <v>12049300</v>
      </c>
      <c r="O202" s="26"/>
      <c r="P202" s="26"/>
      <c r="Q202" s="26">
        <f>M202+O202</f>
        <v>12049300</v>
      </c>
      <c r="R202" s="26">
        <f>N202+P202</f>
        <v>12049300</v>
      </c>
      <c r="S202" s="26">
        <v>12118000</v>
      </c>
      <c r="T202" s="26">
        <f>S202</f>
        <v>12118000</v>
      </c>
      <c r="U202" s="27"/>
      <c r="V202" s="27"/>
      <c r="W202" s="27">
        <f>S202+U202</f>
        <v>12118000</v>
      </c>
      <c r="X202" s="27">
        <f>T202+V202</f>
        <v>12118000</v>
      </c>
      <c r="Y202" s="59"/>
    </row>
    <row r="203" spans="1:25">
      <c r="A203" s="28" t="s">
        <v>201</v>
      </c>
      <c r="B203" s="24">
        <v>701</v>
      </c>
      <c r="C203" s="25" t="s">
        <v>123</v>
      </c>
      <c r="D203" s="25" t="s">
        <v>46</v>
      </c>
      <c r="E203" s="25"/>
      <c r="F203" s="24"/>
      <c r="G203" s="26">
        <f t="shared" ref="G203:V205" si="170">G204</f>
        <v>1507400</v>
      </c>
      <c r="H203" s="26">
        <f t="shared" si="170"/>
        <v>1507400</v>
      </c>
      <c r="I203" s="26">
        <f t="shared" si="170"/>
        <v>0</v>
      </c>
      <c r="J203" s="26">
        <f t="shared" si="170"/>
        <v>0</v>
      </c>
      <c r="K203" s="26">
        <f t="shared" si="170"/>
        <v>1507400</v>
      </c>
      <c r="L203" s="26">
        <f t="shared" si="170"/>
        <v>1507400</v>
      </c>
      <c r="M203" s="26">
        <f t="shared" si="170"/>
        <v>1722800</v>
      </c>
      <c r="N203" s="26">
        <f t="shared" si="170"/>
        <v>1722800</v>
      </c>
      <c r="O203" s="26">
        <f t="shared" si="170"/>
        <v>0</v>
      </c>
      <c r="P203" s="26">
        <f t="shared" si="170"/>
        <v>0</v>
      </c>
      <c r="Q203" s="26">
        <f t="shared" si="170"/>
        <v>1722800</v>
      </c>
      <c r="R203" s="26">
        <f t="shared" si="170"/>
        <v>1722800</v>
      </c>
      <c r="S203" s="26">
        <f t="shared" si="170"/>
        <v>1903700</v>
      </c>
      <c r="T203" s="26">
        <f t="shared" si="170"/>
        <v>1903700</v>
      </c>
      <c r="U203" s="27">
        <f t="shared" si="170"/>
        <v>0</v>
      </c>
      <c r="V203" s="27">
        <f t="shared" si="170"/>
        <v>0</v>
      </c>
      <c r="W203" s="27">
        <f t="shared" ref="S203:X205" si="171">W204</f>
        <v>1903700</v>
      </c>
      <c r="X203" s="27">
        <f t="shared" si="171"/>
        <v>1903700</v>
      </c>
      <c r="Y203" s="59"/>
    </row>
    <row r="204" spans="1:25">
      <c r="A204" s="30" t="s">
        <v>35</v>
      </c>
      <c r="B204" s="24">
        <v>701</v>
      </c>
      <c r="C204" s="25" t="s">
        <v>123</v>
      </c>
      <c r="D204" s="25" t="s">
        <v>46</v>
      </c>
      <c r="E204" s="25" t="s">
        <v>36</v>
      </c>
      <c r="F204" s="24"/>
      <c r="G204" s="26">
        <f t="shared" si="170"/>
        <v>1507400</v>
      </c>
      <c r="H204" s="26">
        <f t="shared" si="170"/>
        <v>1507400</v>
      </c>
      <c r="I204" s="26">
        <f t="shared" si="170"/>
        <v>0</v>
      </c>
      <c r="J204" s="26">
        <f t="shared" si="170"/>
        <v>0</v>
      </c>
      <c r="K204" s="26">
        <f t="shared" si="170"/>
        <v>1507400</v>
      </c>
      <c r="L204" s="26">
        <f t="shared" si="170"/>
        <v>1507400</v>
      </c>
      <c r="M204" s="26">
        <f t="shared" si="170"/>
        <v>1722800</v>
      </c>
      <c r="N204" s="26">
        <f t="shared" si="170"/>
        <v>1722800</v>
      </c>
      <c r="O204" s="26">
        <f t="shared" si="170"/>
        <v>0</v>
      </c>
      <c r="P204" s="26">
        <f t="shared" si="170"/>
        <v>0</v>
      </c>
      <c r="Q204" s="26">
        <f t="shared" si="170"/>
        <v>1722800</v>
      </c>
      <c r="R204" s="26">
        <f t="shared" si="170"/>
        <v>1722800</v>
      </c>
      <c r="S204" s="26">
        <f t="shared" si="171"/>
        <v>1903700</v>
      </c>
      <c r="T204" s="26">
        <f t="shared" si="171"/>
        <v>1903700</v>
      </c>
      <c r="U204" s="27">
        <f t="shared" si="171"/>
        <v>0</v>
      </c>
      <c r="V204" s="27">
        <f t="shared" si="171"/>
        <v>0</v>
      </c>
      <c r="W204" s="27">
        <f t="shared" si="171"/>
        <v>1903700</v>
      </c>
      <c r="X204" s="27">
        <f t="shared" si="171"/>
        <v>1903700</v>
      </c>
      <c r="Y204" s="59"/>
    </row>
    <row r="205" spans="1:25" ht="24">
      <c r="A205" s="30" t="s">
        <v>37</v>
      </c>
      <c r="B205" s="24">
        <v>701</v>
      </c>
      <c r="C205" s="25" t="s">
        <v>123</v>
      </c>
      <c r="D205" s="25" t="s">
        <v>46</v>
      </c>
      <c r="E205" s="25" t="s">
        <v>38</v>
      </c>
      <c r="F205" s="24"/>
      <c r="G205" s="26">
        <f>G206</f>
        <v>1507400</v>
      </c>
      <c r="H205" s="26">
        <f t="shared" si="170"/>
        <v>1507400</v>
      </c>
      <c r="I205" s="26">
        <f t="shared" si="170"/>
        <v>0</v>
      </c>
      <c r="J205" s="26">
        <f t="shared" si="170"/>
        <v>0</v>
      </c>
      <c r="K205" s="26">
        <f t="shared" si="170"/>
        <v>1507400</v>
      </c>
      <c r="L205" s="26">
        <f t="shared" si="170"/>
        <v>1507400</v>
      </c>
      <c r="M205" s="26">
        <f t="shared" si="170"/>
        <v>1722800</v>
      </c>
      <c r="N205" s="26">
        <f t="shared" si="170"/>
        <v>1722800</v>
      </c>
      <c r="O205" s="26">
        <f t="shared" si="170"/>
        <v>0</v>
      </c>
      <c r="P205" s="26">
        <f t="shared" si="170"/>
        <v>0</v>
      </c>
      <c r="Q205" s="26">
        <f t="shared" si="170"/>
        <v>1722800</v>
      </c>
      <c r="R205" s="26">
        <f t="shared" si="170"/>
        <v>1722800</v>
      </c>
      <c r="S205" s="26">
        <f t="shared" si="171"/>
        <v>1903700</v>
      </c>
      <c r="T205" s="26">
        <f t="shared" si="171"/>
        <v>1903700</v>
      </c>
      <c r="U205" s="27">
        <f t="shared" si="171"/>
        <v>0</v>
      </c>
      <c r="V205" s="27">
        <f t="shared" si="171"/>
        <v>0</v>
      </c>
      <c r="W205" s="27">
        <f t="shared" si="171"/>
        <v>1903700</v>
      </c>
      <c r="X205" s="27">
        <f t="shared" si="171"/>
        <v>1903700</v>
      </c>
      <c r="Y205" s="59"/>
    </row>
    <row r="206" spans="1:25" ht="48">
      <c r="A206" s="30" t="s">
        <v>202</v>
      </c>
      <c r="B206" s="24">
        <v>701</v>
      </c>
      <c r="C206" s="25" t="s">
        <v>123</v>
      </c>
      <c r="D206" s="25" t="s">
        <v>46</v>
      </c>
      <c r="E206" s="25" t="s">
        <v>203</v>
      </c>
      <c r="F206" s="24"/>
      <c r="G206" s="26">
        <f t="shared" ref="G206:X206" si="172">G207+G208</f>
        <v>1507400</v>
      </c>
      <c r="H206" s="26">
        <f t="shared" si="172"/>
        <v>1507400</v>
      </c>
      <c r="I206" s="26">
        <f t="shared" si="172"/>
        <v>0</v>
      </c>
      <c r="J206" s="26">
        <f t="shared" si="172"/>
        <v>0</v>
      </c>
      <c r="K206" s="26">
        <f t="shared" si="172"/>
        <v>1507400</v>
      </c>
      <c r="L206" s="26">
        <f t="shared" si="172"/>
        <v>1507400</v>
      </c>
      <c r="M206" s="26">
        <f t="shared" si="172"/>
        <v>1722800</v>
      </c>
      <c r="N206" s="26">
        <f t="shared" si="172"/>
        <v>1722800</v>
      </c>
      <c r="O206" s="26">
        <f t="shared" si="172"/>
        <v>0</v>
      </c>
      <c r="P206" s="26">
        <f t="shared" si="172"/>
        <v>0</v>
      </c>
      <c r="Q206" s="26">
        <f t="shared" si="172"/>
        <v>1722800</v>
      </c>
      <c r="R206" s="26">
        <f t="shared" si="172"/>
        <v>1722800</v>
      </c>
      <c r="S206" s="26">
        <f t="shared" si="172"/>
        <v>1903700</v>
      </c>
      <c r="T206" s="26">
        <f t="shared" si="172"/>
        <v>1903700</v>
      </c>
      <c r="U206" s="27">
        <f t="shared" si="172"/>
        <v>0</v>
      </c>
      <c r="V206" s="27">
        <f t="shared" si="172"/>
        <v>0</v>
      </c>
      <c r="W206" s="27">
        <f t="shared" si="172"/>
        <v>1903700</v>
      </c>
      <c r="X206" s="27">
        <f t="shared" si="172"/>
        <v>1903700</v>
      </c>
      <c r="Y206" s="59"/>
    </row>
    <row r="207" spans="1:25" ht="24">
      <c r="A207" s="28" t="s">
        <v>30</v>
      </c>
      <c r="B207" s="24">
        <v>701</v>
      </c>
      <c r="C207" s="25" t="s">
        <v>123</v>
      </c>
      <c r="D207" s="25" t="s">
        <v>46</v>
      </c>
      <c r="E207" s="25" t="s">
        <v>203</v>
      </c>
      <c r="F207" s="24">
        <v>200</v>
      </c>
      <c r="G207" s="26">
        <v>22600</v>
      </c>
      <c r="H207" s="26">
        <f>G207</f>
        <v>22600</v>
      </c>
      <c r="I207" s="26"/>
      <c r="J207" s="26"/>
      <c r="K207" s="26">
        <f>G207+I207</f>
        <v>22600</v>
      </c>
      <c r="L207" s="26">
        <f>H207+J207</f>
        <v>22600</v>
      </c>
      <c r="M207" s="26">
        <v>25800</v>
      </c>
      <c r="N207" s="26">
        <f>M207</f>
        <v>25800</v>
      </c>
      <c r="O207" s="26"/>
      <c r="P207" s="26"/>
      <c r="Q207" s="26">
        <f>M207+O207</f>
        <v>25800</v>
      </c>
      <c r="R207" s="26">
        <f>N207+P207</f>
        <v>25800</v>
      </c>
      <c r="S207" s="26">
        <v>28600</v>
      </c>
      <c r="T207" s="26">
        <f>S207</f>
        <v>28600</v>
      </c>
      <c r="U207" s="27"/>
      <c r="V207" s="27"/>
      <c r="W207" s="27">
        <f>S207+U207</f>
        <v>28600</v>
      </c>
      <c r="X207" s="27">
        <f>T207+V207</f>
        <v>28600</v>
      </c>
      <c r="Y207" s="59"/>
    </row>
    <row r="208" spans="1:25">
      <c r="A208" s="28" t="s">
        <v>57</v>
      </c>
      <c r="B208" s="24">
        <v>701</v>
      </c>
      <c r="C208" s="25" t="s">
        <v>123</v>
      </c>
      <c r="D208" s="25" t="s">
        <v>46</v>
      </c>
      <c r="E208" s="25" t="s">
        <v>203</v>
      </c>
      <c r="F208" s="24">
        <v>300</v>
      </c>
      <c r="G208" s="26">
        <v>1484800</v>
      </c>
      <c r="H208" s="26">
        <f>G208</f>
        <v>1484800</v>
      </c>
      <c r="I208" s="26"/>
      <c r="J208" s="26"/>
      <c r="K208" s="26">
        <f>G208+I208</f>
        <v>1484800</v>
      </c>
      <c r="L208" s="26">
        <f>H208+J208</f>
        <v>1484800</v>
      </c>
      <c r="M208" s="26">
        <v>1697000</v>
      </c>
      <c r="N208" s="26">
        <f>M208</f>
        <v>1697000</v>
      </c>
      <c r="O208" s="26"/>
      <c r="P208" s="26"/>
      <c r="Q208" s="26">
        <f>M208+O208</f>
        <v>1697000</v>
      </c>
      <c r="R208" s="26">
        <f>N208+P208</f>
        <v>1697000</v>
      </c>
      <c r="S208" s="26">
        <v>1875100</v>
      </c>
      <c r="T208" s="26">
        <f>S208</f>
        <v>1875100</v>
      </c>
      <c r="U208" s="27"/>
      <c r="V208" s="27"/>
      <c r="W208" s="27">
        <f>S208+U208</f>
        <v>1875100</v>
      </c>
      <c r="X208" s="27">
        <f>T208+V208</f>
        <v>1875100</v>
      </c>
      <c r="Y208" s="59"/>
    </row>
    <row r="209" spans="1:25">
      <c r="A209" s="29" t="s">
        <v>204</v>
      </c>
      <c r="B209" s="24">
        <v>701</v>
      </c>
      <c r="C209" s="25" t="s">
        <v>123</v>
      </c>
      <c r="D209" s="25" t="s">
        <v>205</v>
      </c>
      <c r="E209" s="25"/>
      <c r="F209" s="24"/>
      <c r="G209" s="26">
        <f>G210</f>
        <v>3578802</v>
      </c>
      <c r="H209" s="26">
        <f t="shared" ref="H209:L210" si="173">H210</f>
        <v>3578802</v>
      </c>
      <c r="I209" s="26">
        <f t="shared" si="173"/>
        <v>0</v>
      </c>
      <c r="J209" s="26">
        <f t="shared" si="173"/>
        <v>0</v>
      </c>
      <c r="K209" s="26">
        <f t="shared" si="173"/>
        <v>3578802</v>
      </c>
      <c r="L209" s="26">
        <f t="shared" si="173"/>
        <v>3578802</v>
      </c>
      <c r="M209" s="26">
        <f>M210</f>
        <v>3578802</v>
      </c>
      <c r="N209" s="26">
        <f t="shared" ref="N209:R210" si="174">N210</f>
        <v>3578802</v>
      </c>
      <c r="O209" s="26">
        <f t="shared" si="174"/>
        <v>0</v>
      </c>
      <c r="P209" s="26">
        <f t="shared" si="174"/>
        <v>0</v>
      </c>
      <c r="Q209" s="26">
        <f t="shared" si="174"/>
        <v>3578802</v>
      </c>
      <c r="R209" s="26">
        <f t="shared" si="174"/>
        <v>3578802</v>
      </c>
      <c r="S209" s="26">
        <f>S210</f>
        <v>3578802</v>
      </c>
      <c r="T209" s="26">
        <f t="shared" ref="T209:X210" si="175">T210</f>
        <v>3578802</v>
      </c>
      <c r="U209" s="27">
        <f t="shared" si="175"/>
        <v>0</v>
      </c>
      <c r="V209" s="27">
        <f t="shared" si="175"/>
        <v>0</v>
      </c>
      <c r="W209" s="27">
        <f t="shared" si="175"/>
        <v>3578802</v>
      </c>
      <c r="X209" s="27">
        <f t="shared" si="175"/>
        <v>3578802</v>
      </c>
      <c r="Y209" s="59"/>
    </row>
    <row r="210" spans="1:25">
      <c r="A210" s="30" t="s">
        <v>35</v>
      </c>
      <c r="B210" s="24">
        <v>701</v>
      </c>
      <c r="C210" s="25" t="s">
        <v>123</v>
      </c>
      <c r="D210" s="25" t="s">
        <v>205</v>
      </c>
      <c r="E210" s="25" t="s">
        <v>36</v>
      </c>
      <c r="F210" s="24"/>
      <c r="G210" s="26">
        <f>G211</f>
        <v>3578802</v>
      </c>
      <c r="H210" s="26">
        <f t="shared" si="173"/>
        <v>3578802</v>
      </c>
      <c r="I210" s="26">
        <f t="shared" si="173"/>
        <v>0</v>
      </c>
      <c r="J210" s="26">
        <f t="shared" si="173"/>
        <v>0</v>
      </c>
      <c r="K210" s="26">
        <f t="shared" si="173"/>
        <v>3578802</v>
      </c>
      <c r="L210" s="26">
        <f t="shared" si="173"/>
        <v>3578802</v>
      </c>
      <c r="M210" s="26">
        <f>M211</f>
        <v>3578802</v>
      </c>
      <c r="N210" s="26">
        <f t="shared" si="174"/>
        <v>3578802</v>
      </c>
      <c r="O210" s="26">
        <f t="shared" si="174"/>
        <v>0</v>
      </c>
      <c r="P210" s="26">
        <f t="shared" si="174"/>
        <v>0</v>
      </c>
      <c r="Q210" s="26">
        <f t="shared" si="174"/>
        <v>3578802</v>
      </c>
      <c r="R210" s="26">
        <f t="shared" si="174"/>
        <v>3578802</v>
      </c>
      <c r="S210" s="26">
        <f>S211</f>
        <v>3578802</v>
      </c>
      <c r="T210" s="26">
        <f t="shared" si="175"/>
        <v>3578802</v>
      </c>
      <c r="U210" s="27">
        <f t="shared" si="175"/>
        <v>0</v>
      </c>
      <c r="V210" s="27">
        <f t="shared" si="175"/>
        <v>0</v>
      </c>
      <c r="W210" s="27">
        <f t="shared" si="175"/>
        <v>3578802</v>
      </c>
      <c r="X210" s="27">
        <f t="shared" si="175"/>
        <v>3578802</v>
      </c>
      <c r="Y210" s="59"/>
    </row>
    <row r="211" spans="1:25" ht="24">
      <c r="A211" s="30" t="s">
        <v>37</v>
      </c>
      <c r="B211" s="24">
        <v>701</v>
      </c>
      <c r="C211" s="25" t="s">
        <v>123</v>
      </c>
      <c r="D211" s="25" t="s">
        <v>205</v>
      </c>
      <c r="E211" s="25" t="s">
        <v>38</v>
      </c>
      <c r="F211" s="24"/>
      <c r="G211" s="26">
        <f>G212+G215</f>
        <v>3578802</v>
      </c>
      <c r="H211" s="26">
        <f t="shared" ref="H211:L211" si="176">H212+H215</f>
        <v>3578802</v>
      </c>
      <c r="I211" s="26">
        <f t="shared" si="176"/>
        <v>0</v>
      </c>
      <c r="J211" s="26">
        <f t="shared" si="176"/>
        <v>0</v>
      </c>
      <c r="K211" s="26">
        <f t="shared" si="176"/>
        <v>3578802</v>
      </c>
      <c r="L211" s="26">
        <f t="shared" si="176"/>
        <v>3578802</v>
      </c>
      <c r="M211" s="26">
        <f>M212+M215</f>
        <v>3578802</v>
      </c>
      <c r="N211" s="26">
        <f t="shared" ref="N211:R211" si="177">N212+N215</f>
        <v>3578802</v>
      </c>
      <c r="O211" s="26">
        <f t="shared" si="177"/>
        <v>0</v>
      </c>
      <c r="P211" s="26">
        <f t="shared" si="177"/>
        <v>0</v>
      </c>
      <c r="Q211" s="26">
        <f t="shared" si="177"/>
        <v>3578802</v>
      </c>
      <c r="R211" s="26">
        <f t="shared" si="177"/>
        <v>3578802</v>
      </c>
      <c r="S211" s="26">
        <f>S212+S215</f>
        <v>3578802</v>
      </c>
      <c r="T211" s="26">
        <f t="shared" ref="T211:X211" si="178">T212+T215</f>
        <v>3578802</v>
      </c>
      <c r="U211" s="27">
        <f t="shared" si="178"/>
        <v>0</v>
      </c>
      <c r="V211" s="27">
        <f t="shared" si="178"/>
        <v>0</v>
      </c>
      <c r="W211" s="27">
        <f t="shared" si="178"/>
        <v>3578802</v>
      </c>
      <c r="X211" s="27">
        <f t="shared" si="178"/>
        <v>3578802</v>
      </c>
      <c r="Y211" s="59"/>
    </row>
    <row r="212" spans="1:25" ht="60">
      <c r="A212" s="28" t="s">
        <v>206</v>
      </c>
      <c r="B212" s="24">
        <v>701</v>
      </c>
      <c r="C212" s="25" t="s">
        <v>123</v>
      </c>
      <c r="D212" s="25" t="s">
        <v>205</v>
      </c>
      <c r="E212" s="25" t="s">
        <v>207</v>
      </c>
      <c r="F212" s="24"/>
      <c r="G212" s="26">
        <f t="shared" ref="G212:L212" si="179">SUM(G213:G214)</f>
        <v>540900</v>
      </c>
      <c r="H212" s="26">
        <f t="shared" si="179"/>
        <v>540900</v>
      </c>
      <c r="I212" s="26">
        <f t="shared" si="179"/>
        <v>0</v>
      </c>
      <c r="J212" s="26">
        <f t="shared" si="179"/>
        <v>0</v>
      </c>
      <c r="K212" s="26">
        <f t="shared" si="179"/>
        <v>540900</v>
      </c>
      <c r="L212" s="26">
        <f t="shared" si="179"/>
        <v>540900</v>
      </c>
      <c r="M212" s="26">
        <f t="shared" ref="M212:X212" si="180">SUM(M213:M214)</f>
        <v>540900</v>
      </c>
      <c r="N212" s="26">
        <f t="shared" si="180"/>
        <v>540900</v>
      </c>
      <c r="O212" s="26">
        <f t="shared" si="180"/>
        <v>0</v>
      </c>
      <c r="P212" s="26">
        <f t="shared" si="180"/>
        <v>0</v>
      </c>
      <c r="Q212" s="26">
        <f t="shared" si="180"/>
        <v>540900</v>
      </c>
      <c r="R212" s="26">
        <f t="shared" si="180"/>
        <v>540900</v>
      </c>
      <c r="S212" s="26">
        <f t="shared" si="180"/>
        <v>540900</v>
      </c>
      <c r="T212" s="26">
        <f t="shared" si="180"/>
        <v>540900</v>
      </c>
      <c r="U212" s="27">
        <f t="shared" si="180"/>
        <v>0</v>
      </c>
      <c r="V212" s="27">
        <f t="shared" si="180"/>
        <v>0</v>
      </c>
      <c r="W212" s="27">
        <f t="shared" si="180"/>
        <v>540900</v>
      </c>
      <c r="X212" s="27">
        <f t="shared" si="180"/>
        <v>540900</v>
      </c>
      <c r="Y212" s="59"/>
    </row>
    <row r="213" spans="1:25" ht="48">
      <c r="A213" s="28" t="s">
        <v>29</v>
      </c>
      <c r="B213" s="24">
        <v>701</v>
      </c>
      <c r="C213" s="25" t="s">
        <v>123</v>
      </c>
      <c r="D213" s="25" t="s">
        <v>205</v>
      </c>
      <c r="E213" s="25" t="s">
        <v>207</v>
      </c>
      <c r="F213" s="24">
        <v>100</v>
      </c>
      <c r="G213" s="26">
        <v>540900</v>
      </c>
      <c r="H213" s="26">
        <f>G213</f>
        <v>540900</v>
      </c>
      <c r="I213" s="26"/>
      <c r="J213" s="26">
        <f>I213</f>
        <v>0</v>
      </c>
      <c r="K213" s="26">
        <f>G213+I213</f>
        <v>540900</v>
      </c>
      <c r="L213" s="26">
        <f>H213+J213</f>
        <v>540900</v>
      </c>
      <c r="M213" s="26">
        <v>540900</v>
      </c>
      <c r="N213" s="26">
        <f>M213</f>
        <v>540900</v>
      </c>
      <c r="O213" s="26"/>
      <c r="P213" s="26">
        <f>O213</f>
        <v>0</v>
      </c>
      <c r="Q213" s="26">
        <f>M213+O213</f>
        <v>540900</v>
      </c>
      <c r="R213" s="26">
        <f>N213+P213</f>
        <v>540900</v>
      </c>
      <c r="S213" s="26">
        <v>540900</v>
      </c>
      <c r="T213" s="26">
        <f>S213</f>
        <v>540900</v>
      </c>
      <c r="U213" s="26"/>
      <c r="V213" s="26">
        <f>U213</f>
        <v>0</v>
      </c>
      <c r="W213" s="27">
        <f>S213+U213</f>
        <v>540900</v>
      </c>
      <c r="X213" s="27">
        <f>T213+V213</f>
        <v>540900</v>
      </c>
      <c r="Y213" s="59"/>
    </row>
    <row r="214" spans="1:25" ht="24" hidden="1">
      <c r="A214" s="28" t="s">
        <v>30</v>
      </c>
      <c r="B214" s="24">
        <v>701</v>
      </c>
      <c r="C214" s="25" t="s">
        <v>123</v>
      </c>
      <c r="D214" s="25" t="s">
        <v>205</v>
      </c>
      <c r="E214" s="25" t="s">
        <v>207</v>
      </c>
      <c r="F214" s="24">
        <v>200</v>
      </c>
      <c r="G214" s="26">
        <v>0</v>
      </c>
      <c r="H214" s="26">
        <f>G214</f>
        <v>0</v>
      </c>
      <c r="I214" s="26"/>
      <c r="J214" s="26">
        <f>I214</f>
        <v>0</v>
      </c>
      <c r="K214" s="26">
        <f>G214+I214</f>
        <v>0</v>
      </c>
      <c r="L214" s="26">
        <f>H214+J214</f>
        <v>0</v>
      </c>
      <c r="M214" s="26">
        <v>0</v>
      </c>
      <c r="N214" s="26">
        <f>M214</f>
        <v>0</v>
      </c>
      <c r="O214" s="26"/>
      <c r="P214" s="26">
        <f>O214</f>
        <v>0</v>
      </c>
      <c r="Q214" s="26">
        <f>M214+O214</f>
        <v>0</v>
      </c>
      <c r="R214" s="26">
        <f>N214+P214</f>
        <v>0</v>
      </c>
      <c r="S214" s="26">
        <v>0</v>
      </c>
      <c r="T214" s="26">
        <f>S214</f>
        <v>0</v>
      </c>
      <c r="U214" s="26"/>
      <c r="V214" s="26">
        <f>U214</f>
        <v>0</v>
      </c>
      <c r="W214" s="27">
        <f>S214+U214</f>
        <v>0</v>
      </c>
      <c r="X214" s="27">
        <f>T214+V214</f>
        <v>0</v>
      </c>
      <c r="Y214" s="59"/>
    </row>
    <row r="215" spans="1:25" ht="36">
      <c r="A215" s="28" t="s">
        <v>208</v>
      </c>
      <c r="B215" s="24">
        <v>701</v>
      </c>
      <c r="C215" s="25" t="s">
        <v>123</v>
      </c>
      <c r="D215" s="25" t="s">
        <v>205</v>
      </c>
      <c r="E215" s="25" t="s">
        <v>209</v>
      </c>
      <c r="F215" s="24"/>
      <c r="G215" s="26">
        <f t="shared" ref="G215:H215" si="181">SUM(G216:G217)</f>
        <v>3037902</v>
      </c>
      <c r="H215" s="26">
        <f t="shared" si="181"/>
        <v>3037902</v>
      </c>
      <c r="I215" s="26">
        <f>SUM(I216:I217)</f>
        <v>0</v>
      </c>
      <c r="J215" s="26">
        <f t="shared" ref="J215:N215" si="182">SUM(J216:J217)</f>
        <v>0</v>
      </c>
      <c r="K215" s="26">
        <f t="shared" si="182"/>
        <v>3037902</v>
      </c>
      <c r="L215" s="26">
        <f t="shared" si="182"/>
        <v>3037902</v>
      </c>
      <c r="M215" s="26">
        <f t="shared" si="182"/>
        <v>3037902</v>
      </c>
      <c r="N215" s="26">
        <f t="shared" si="182"/>
        <v>3037902</v>
      </c>
      <c r="O215" s="26">
        <f>SUM(O216:O217)</f>
        <v>0</v>
      </c>
      <c r="P215" s="26">
        <f t="shared" ref="P215:X215" si="183">SUM(P216:P217)</f>
        <v>0</v>
      </c>
      <c r="Q215" s="26">
        <f t="shared" si="183"/>
        <v>3037902</v>
      </c>
      <c r="R215" s="26">
        <f t="shared" si="183"/>
        <v>3037902</v>
      </c>
      <c r="S215" s="26">
        <f t="shared" si="183"/>
        <v>3037902</v>
      </c>
      <c r="T215" s="26">
        <f t="shared" si="183"/>
        <v>3037902</v>
      </c>
      <c r="U215" s="27">
        <f>SUM(U216:U217)</f>
        <v>0</v>
      </c>
      <c r="V215" s="27">
        <f t="shared" si="183"/>
        <v>0</v>
      </c>
      <c r="W215" s="27">
        <f t="shared" si="183"/>
        <v>3037902</v>
      </c>
      <c r="X215" s="27">
        <f t="shared" si="183"/>
        <v>3037902</v>
      </c>
      <c r="Y215" s="59"/>
    </row>
    <row r="216" spans="1:25" ht="48">
      <c r="A216" s="28" t="s">
        <v>29</v>
      </c>
      <c r="B216" s="24">
        <v>701</v>
      </c>
      <c r="C216" s="25" t="s">
        <v>123</v>
      </c>
      <c r="D216" s="25" t="s">
        <v>205</v>
      </c>
      <c r="E216" s="25" t="s">
        <v>209</v>
      </c>
      <c r="F216" s="24">
        <v>100</v>
      </c>
      <c r="G216" s="26">
        <v>2775237.23</v>
      </c>
      <c r="H216" s="26">
        <f>G216</f>
        <v>2775237.23</v>
      </c>
      <c r="I216" s="26"/>
      <c r="J216" s="26">
        <f>I216</f>
        <v>0</v>
      </c>
      <c r="K216" s="26">
        <f>G216+I216</f>
        <v>2775237.23</v>
      </c>
      <c r="L216" s="26">
        <f>H216+J216</f>
        <v>2775237.23</v>
      </c>
      <c r="M216" s="26">
        <v>2775237.23</v>
      </c>
      <c r="N216" s="26">
        <f>M216</f>
        <v>2775237.23</v>
      </c>
      <c r="O216" s="26"/>
      <c r="P216" s="26">
        <f>O216</f>
        <v>0</v>
      </c>
      <c r="Q216" s="26">
        <f>M216+O216</f>
        <v>2775237.23</v>
      </c>
      <c r="R216" s="26">
        <f>N216+P216</f>
        <v>2775237.23</v>
      </c>
      <c r="S216" s="26">
        <v>2775237.23</v>
      </c>
      <c r="T216" s="26">
        <f>S216</f>
        <v>2775237.23</v>
      </c>
      <c r="U216" s="26"/>
      <c r="V216" s="26">
        <f>U216</f>
        <v>0</v>
      </c>
      <c r="W216" s="27">
        <f>S216+U216</f>
        <v>2775237.23</v>
      </c>
      <c r="X216" s="27">
        <f>T216+V216</f>
        <v>2775237.23</v>
      </c>
      <c r="Y216" s="59"/>
    </row>
    <row r="217" spans="1:25" ht="24">
      <c r="A217" s="28" t="s">
        <v>30</v>
      </c>
      <c r="B217" s="24">
        <v>701</v>
      </c>
      <c r="C217" s="25" t="s">
        <v>123</v>
      </c>
      <c r="D217" s="25" t="s">
        <v>205</v>
      </c>
      <c r="E217" s="25" t="s">
        <v>209</v>
      </c>
      <c r="F217" s="24">
        <v>200</v>
      </c>
      <c r="G217" s="26">
        <v>262664.77</v>
      </c>
      <c r="H217" s="26">
        <f>G217</f>
        <v>262664.77</v>
      </c>
      <c r="I217" s="26"/>
      <c r="J217" s="26">
        <f>I217</f>
        <v>0</v>
      </c>
      <c r="K217" s="26">
        <f>G217+I217</f>
        <v>262664.77</v>
      </c>
      <c r="L217" s="26">
        <f>H217+J217</f>
        <v>262664.77</v>
      </c>
      <c r="M217" s="26">
        <v>262664.77</v>
      </c>
      <c r="N217" s="26">
        <f>M217</f>
        <v>262664.77</v>
      </c>
      <c r="O217" s="26"/>
      <c r="P217" s="26">
        <f>O217</f>
        <v>0</v>
      </c>
      <c r="Q217" s="26">
        <f>M217+O217</f>
        <v>262664.77</v>
      </c>
      <c r="R217" s="26">
        <f>N217+P217</f>
        <v>262664.77</v>
      </c>
      <c r="S217" s="26">
        <v>262664.77</v>
      </c>
      <c r="T217" s="26">
        <f>S217</f>
        <v>262664.77</v>
      </c>
      <c r="U217" s="26"/>
      <c r="V217" s="26">
        <f>U217</f>
        <v>0</v>
      </c>
      <c r="W217" s="27">
        <f>S217+U217</f>
        <v>262664.77</v>
      </c>
      <c r="X217" s="27">
        <f>T217+V217</f>
        <v>262664.77</v>
      </c>
      <c r="Y217" s="59"/>
    </row>
    <row r="218" spans="1:25" s="22" customFormat="1">
      <c r="A218" s="33" t="s">
        <v>210</v>
      </c>
      <c r="B218" s="34" t="s">
        <v>211</v>
      </c>
      <c r="C218" s="34"/>
      <c r="D218" s="34"/>
      <c r="E218" s="34"/>
      <c r="F218" s="19"/>
      <c r="G218" s="20">
        <f t="shared" ref="G218:X218" si="184">G219+G287+G274</f>
        <v>50812111.550000004</v>
      </c>
      <c r="H218" s="20">
        <f t="shared" si="184"/>
        <v>0</v>
      </c>
      <c r="I218" s="20">
        <f t="shared" si="184"/>
        <v>0</v>
      </c>
      <c r="J218" s="20">
        <f t="shared" si="184"/>
        <v>0</v>
      </c>
      <c r="K218" s="20">
        <f t="shared" si="184"/>
        <v>50812111.550000004</v>
      </c>
      <c r="L218" s="20">
        <f t="shared" si="184"/>
        <v>0</v>
      </c>
      <c r="M218" s="20">
        <f t="shared" si="184"/>
        <v>68761729.010000005</v>
      </c>
      <c r="N218" s="20">
        <f t="shared" si="184"/>
        <v>0</v>
      </c>
      <c r="O218" s="20">
        <f t="shared" si="184"/>
        <v>0</v>
      </c>
      <c r="P218" s="20">
        <f t="shared" si="184"/>
        <v>0</v>
      </c>
      <c r="Q218" s="20">
        <f t="shared" si="184"/>
        <v>68761729.010000005</v>
      </c>
      <c r="R218" s="20">
        <f t="shared" si="184"/>
        <v>0</v>
      </c>
      <c r="S218" s="20">
        <f t="shared" si="184"/>
        <v>111407697.91</v>
      </c>
      <c r="T218" s="20">
        <f t="shared" si="184"/>
        <v>0</v>
      </c>
      <c r="U218" s="21">
        <f t="shared" si="184"/>
        <v>0</v>
      </c>
      <c r="V218" s="21">
        <f t="shared" si="184"/>
        <v>0</v>
      </c>
      <c r="W218" s="21">
        <f t="shared" si="184"/>
        <v>111407697.91</v>
      </c>
      <c r="X218" s="21">
        <f t="shared" si="184"/>
        <v>0</v>
      </c>
      <c r="Y218" s="59"/>
    </row>
    <row r="219" spans="1:25">
      <c r="A219" s="23" t="s">
        <v>17</v>
      </c>
      <c r="B219" s="25" t="s">
        <v>211</v>
      </c>
      <c r="C219" s="25" t="s">
        <v>18</v>
      </c>
      <c r="D219" s="25"/>
      <c r="E219" s="25"/>
      <c r="F219" s="24"/>
      <c r="G219" s="26">
        <f t="shared" ref="G219:X219" si="185">G220+G251+G246</f>
        <v>46984764.650000006</v>
      </c>
      <c r="H219" s="26">
        <f t="shared" si="185"/>
        <v>0</v>
      </c>
      <c r="I219" s="26">
        <f t="shared" si="185"/>
        <v>0</v>
      </c>
      <c r="J219" s="26">
        <f t="shared" si="185"/>
        <v>0</v>
      </c>
      <c r="K219" s="26">
        <f t="shared" si="185"/>
        <v>46984764.650000006</v>
      </c>
      <c r="L219" s="26">
        <f t="shared" si="185"/>
        <v>0</v>
      </c>
      <c r="M219" s="26">
        <f t="shared" si="185"/>
        <v>38649957.350000001</v>
      </c>
      <c r="N219" s="26">
        <f t="shared" si="185"/>
        <v>0</v>
      </c>
      <c r="O219" s="26">
        <f t="shared" si="185"/>
        <v>0</v>
      </c>
      <c r="P219" s="26">
        <f t="shared" si="185"/>
        <v>0</v>
      </c>
      <c r="Q219" s="26">
        <f t="shared" si="185"/>
        <v>38649957.350000001</v>
      </c>
      <c r="R219" s="26">
        <f t="shared" si="185"/>
        <v>0</v>
      </c>
      <c r="S219" s="26">
        <f t="shared" si="185"/>
        <v>39369957.350000001</v>
      </c>
      <c r="T219" s="26">
        <f t="shared" si="185"/>
        <v>0</v>
      </c>
      <c r="U219" s="27">
        <f t="shared" si="185"/>
        <v>0</v>
      </c>
      <c r="V219" s="27">
        <f t="shared" si="185"/>
        <v>0</v>
      </c>
      <c r="W219" s="27">
        <f t="shared" si="185"/>
        <v>39369957.350000001</v>
      </c>
      <c r="X219" s="27">
        <f t="shared" si="185"/>
        <v>0</v>
      </c>
      <c r="Y219" s="59"/>
    </row>
    <row r="220" spans="1:25" ht="36">
      <c r="A220" s="28" t="s">
        <v>45</v>
      </c>
      <c r="B220" s="25" t="s">
        <v>211</v>
      </c>
      <c r="C220" s="25" t="s">
        <v>18</v>
      </c>
      <c r="D220" s="25" t="s">
        <v>46</v>
      </c>
      <c r="E220" s="25"/>
      <c r="F220" s="24"/>
      <c r="G220" s="26">
        <f t="shared" ref="G220:X220" si="186">G221+G233+G240</f>
        <v>33064357.350000001</v>
      </c>
      <c r="H220" s="26">
        <f t="shared" si="186"/>
        <v>0</v>
      </c>
      <c r="I220" s="26">
        <f t="shared" si="186"/>
        <v>0</v>
      </c>
      <c r="J220" s="26">
        <f t="shared" si="186"/>
        <v>0</v>
      </c>
      <c r="K220" s="26">
        <f t="shared" si="186"/>
        <v>33064357.350000001</v>
      </c>
      <c r="L220" s="26">
        <f t="shared" si="186"/>
        <v>0</v>
      </c>
      <c r="M220" s="26">
        <f t="shared" si="186"/>
        <v>32804457.350000001</v>
      </c>
      <c r="N220" s="26">
        <f t="shared" si="186"/>
        <v>0</v>
      </c>
      <c r="O220" s="26">
        <f t="shared" si="186"/>
        <v>0</v>
      </c>
      <c r="P220" s="26">
        <f t="shared" si="186"/>
        <v>0</v>
      </c>
      <c r="Q220" s="26">
        <f t="shared" si="186"/>
        <v>32804457.350000001</v>
      </c>
      <c r="R220" s="26">
        <f t="shared" si="186"/>
        <v>0</v>
      </c>
      <c r="S220" s="26">
        <f t="shared" si="186"/>
        <v>33524457.350000001</v>
      </c>
      <c r="T220" s="26">
        <f t="shared" si="186"/>
        <v>0</v>
      </c>
      <c r="U220" s="27">
        <f t="shared" si="186"/>
        <v>0</v>
      </c>
      <c r="V220" s="27">
        <f t="shared" si="186"/>
        <v>0</v>
      </c>
      <c r="W220" s="27">
        <f t="shared" si="186"/>
        <v>33524457.350000001</v>
      </c>
      <c r="X220" s="27">
        <f t="shared" si="186"/>
        <v>0</v>
      </c>
      <c r="Y220" s="59"/>
    </row>
    <row r="221" spans="1:25" ht="24">
      <c r="A221" s="28" t="s">
        <v>21</v>
      </c>
      <c r="B221" s="25" t="s">
        <v>211</v>
      </c>
      <c r="C221" s="25" t="s">
        <v>18</v>
      </c>
      <c r="D221" s="25" t="s">
        <v>46</v>
      </c>
      <c r="E221" s="25" t="s">
        <v>22</v>
      </c>
      <c r="F221" s="24"/>
      <c r="G221" s="26">
        <f>G222</f>
        <v>1286300</v>
      </c>
      <c r="H221" s="26">
        <f t="shared" ref="H221:L221" si="187">H222</f>
        <v>0</v>
      </c>
      <c r="I221" s="26">
        <f t="shared" si="187"/>
        <v>0</v>
      </c>
      <c r="J221" s="26">
        <f t="shared" si="187"/>
        <v>0</v>
      </c>
      <c r="K221" s="26">
        <f t="shared" si="187"/>
        <v>1286300</v>
      </c>
      <c r="L221" s="26">
        <f t="shared" si="187"/>
        <v>0</v>
      </c>
      <c r="M221" s="26">
        <f>M222</f>
        <v>1026400</v>
      </c>
      <c r="N221" s="26">
        <f t="shared" ref="N221:R221" si="188">N222</f>
        <v>0</v>
      </c>
      <c r="O221" s="26">
        <f t="shared" si="188"/>
        <v>0</v>
      </c>
      <c r="P221" s="26">
        <f t="shared" si="188"/>
        <v>0</v>
      </c>
      <c r="Q221" s="26">
        <f t="shared" si="188"/>
        <v>1026400</v>
      </c>
      <c r="R221" s="26">
        <f t="shared" si="188"/>
        <v>0</v>
      </c>
      <c r="S221" s="26">
        <f>S222</f>
        <v>1746400</v>
      </c>
      <c r="T221" s="26">
        <f t="shared" ref="T221:X221" si="189">T222</f>
        <v>0</v>
      </c>
      <c r="U221" s="27">
        <f t="shared" si="189"/>
        <v>0</v>
      </c>
      <c r="V221" s="27">
        <f t="shared" si="189"/>
        <v>0</v>
      </c>
      <c r="W221" s="27">
        <f t="shared" si="189"/>
        <v>1746400</v>
      </c>
      <c r="X221" s="27">
        <f t="shared" si="189"/>
        <v>0</v>
      </c>
      <c r="Y221" s="59"/>
    </row>
    <row r="222" spans="1:25" ht="24">
      <c r="A222" s="28" t="s">
        <v>23</v>
      </c>
      <c r="B222" s="25" t="s">
        <v>211</v>
      </c>
      <c r="C222" s="25" t="s">
        <v>18</v>
      </c>
      <c r="D222" s="25" t="s">
        <v>46</v>
      </c>
      <c r="E222" s="25" t="s">
        <v>24</v>
      </c>
      <c r="F222" s="24"/>
      <c r="G222" s="26">
        <f>G223+G227</f>
        <v>1286300</v>
      </c>
      <c r="H222" s="26">
        <f t="shared" ref="H222:L222" si="190">H223+H227</f>
        <v>0</v>
      </c>
      <c r="I222" s="26">
        <f t="shared" si="190"/>
        <v>0</v>
      </c>
      <c r="J222" s="26">
        <f t="shared" si="190"/>
        <v>0</v>
      </c>
      <c r="K222" s="26">
        <f t="shared" si="190"/>
        <v>1286300</v>
      </c>
      <c r="L222" s="26">
        <f t="shared" si="190"/>
        <v>0</v>
      </c>
      <c r="M222" s="26">
        <f>M223+M227</f>
        <v>1026400</v>
      </c>
      <c r="N222" s="26">
        <f t="shared" ref="N222:R222" si="191">N223+N227</f>
        <v>0</v>
      </c>
      <c r="O222" s="26">
        <f t="shared" si="191"/>
        <v>0</v>
      </c>
      <c r="P222" s="26">
        <f t="shared" si="191"/>
        <v>0</v>
      </c>
      <c r="Q222" s="26">
        <f t="shared" si="191"/>
        <v>1026400</v>
      </c>
      <c r="R222" s="26">
        <f t="shared" si="191"/>
        <v>0</v>
      </c>
      <c r="S222" s="26">
        <f>S223+S227</f>
        <v>1746400</v>
      </c>
      <c r="T222" s="26">
        <f t="shared" ref="T222:X222" si="192">T223+T227</f>
        <v>0</v>
      </c>
      <c r="U222" s="27">
        <f t="shared" si="192"/>
        <v>0</v>
      </c>
      <c r="V222" s="27">
        <f t="shared" si="192"/>
        <v>0</v>
      </c>
      <c r="W222" s="27">
        <f t="shared" si="192"/>
        <v>1746400</v>
      </c>
      <c r="X222" s="27">
        <f t="shared" si="192"/>
        <v>0</v>
      </c>
      <c r="Y222" s="59"/>
    </row>
    <row r="223" spans="1:25" ht="24">
      <c r="A223" s="28" t="s">
        <v>25</v>
      </c>
      <c r="B223" s="25" t="s">
        <v>211</v>
      </c>
      <c r="C223" s="25" t="s">
        <v>18</v>
      </c>
      <c r="D223" s="25" t="s">
        <v>46</v>
      </c>
      <c r="E223" s="25" t="s">
        <v>26</v>
      </c>
      <c r="F223" s="24"/>
      <c r="G223" s="26">
        <f t="shared" ref="G223:X223" si="193">G224</f>
        <v>294700</v>
      </c>
      <c r="H223" s="26">
        <f t="shared" si="193"/>
        <v>0</v>
      </c>
      <c r="I223" s="26">
        <f t="shared" si="193"/>
        <v>0</v>
      </c>
      <c r="J223" s="26">
        <f t="shared" si="193"/>
        <v>0</v>
      </c>
      <c r="K223" s="26">
        <f t="shared" si="193"/>
        <v>294700</v>
      </c>
      <c r="L223" s="26">
        <f t="shared" si="193"/>
        <v>0</v>
      </c>
      <c r="M223" s="26">
        <f t="shared" si="193"/>
        <v>536800</v>
      </c>
      <c r="N223" s="26">
        <f t="shared" si="193"/>
        <v>0</v>
      </c>
      <c r="O223" s="26">
        <f t="shared" si="193"/>
        <v>0</v>
      </c>
      <c r="P223" s="26">
        <f t="shared" si="193"/>
        <v>0</v>
      </c>
      <c r="Q223" s="26">
        <f t="shared" si="193"/>
        <v>536800</v>
      </c>
      <c r="R223" s="26">
        <f t="shared" si="193"/>
        <v>0</v>
      </c>
      <c r="S223" s="26">
        <f t="shared" si="193"/>
        <v>536800</v>
      </c>
      <c r="T223" s="26">
        <f t="shared" si="193"/>
        <v>0</v>
      </c>
      <c r="U223" s="27">
        <f t="shared" si="193"/>
        <v>0</v>
      </c>
      <c r="V223" s="27">
        <f t="shared" si="193"/>
        <v>0</v>
      </c>
      <c r="W223" s="27">
        <f t="shared" si="193"/>
        <v>536800</v>
      </c>
      <c r="X223" s="27">
        <f t="shared" si="193"/>
        <v>0</v>
      </c>
      <c r="Y223" s="59"/>
    </row>
    <row r="224" spans="1:25" ht="24">
      <c r="A224" s="28" t="s">
        <v>47</v>
      </c>
      <c r="B224" s="25" t="s">
        <v>211</v>
      </c>
      <c r="C224" s="25" t="s">
        <v>18</v>
      </c>
      <c r="D224" s="25" t="s">
        <v>46</v>
      </c>
      <c r="E224" s="25" t="s">
        <v>48</v>
      </c>
      <c r="F224" s="24"/>
      <c r="G224" s="26">
        <f>SUM(G225:G226)</f>
        <v>294700</v>
      </c>
      <c r="H224" s="26">
        <f t="shared" ref="H224:X224" si="194">SUM(H225:H226)</f>
        <v>0</v>
      </c>
      <c r="I224" s="26">
        <f t="shared" si="194"/>
        <v>0</v>
      </c>
      <c r="J224" s="26">
        <f t="shared" si="194"/>
        <v>0</v>
      </c>
      <c r="K224" s="26">
        <f t="shared" si="194"/>
        <v>294700</v>
      </c>
      <c r="L224" s="26">
        <f t="shared" si="194"/>
        <v>0</v>
      </c>
      <c r="M224" s="26">
        <f t="shared" si="194"/>
        <v>536800</v>
      </c>
      <c r="N224" s="26">
        <f t="shared" si="194"/>
        <v>0</v>
      </c>
      <c r="O224" s="26">
        <f t="shared" si="194"/>
        <v>0</v>
      </c>
      <c r="P224" s="26">
        <f t="shared" si="194"/>
        <v>0</v>
      </c>
      <c r="Q224" s="26">
        <f t="shared" si="194"/>
        <v>536800</v>
      </c>
      <c r="R224" s="26">
        <f t="shared" si="194"/>
        <v>0</v>
      </c>
      <c r="S224" s="26">
        <f t="shared" si="194"/>
        <v>536800</v>
      </c>
      <c r="T224" s="26">
        <f t="shared" si="194"/>
        <v>0</v>
      </c>
      <c r="U224" s="27">
        <f t="shared" si="194"/>
        <v>0</v>
      </c>
      <c r="V224" s="27">
        <f t="shared" si="194"/>
        <v>0</v>
      </c>
      <c r="W224" s="27">
        <f t="shared" si="194"/>
        <v>536800</v>
      </c>
      <c r="X224" s="27">
        <f t="shared" si="194"/>
        <v>0</v>
      </c>
      <c r="Y224" s="59"/>
    </row>
    <row r="225" spans="1:25" ht="48">
      <c r="A225" s="28" t="s">
        <v>29</v>
      </c>
      <c r="B225" s="25" t="s">
        <v>211</v>
      </c>
      <c r="C225" s="25" t="s">
        <v>18</v>
      </c>
      <c r="D225" s="25" t="s">
        <v>46</v>
      </c>
      <c r="E225" s="25" t="s">
        <v>48</v>
      </c>
      <c r="F225" s="24">
        <v>100</v>
      </c>
      <c r="G225" s="26">
        <v>34280</v>
      </c>
      <c r="H225" s="26"/>
      <c r="I225" s="26"/>
      <c r="J225" s="26"/>
      <c r="K225" s="26">
        <f>G225+I225</f>
        <v>34280</v>
      </c>
      <c r="L225" s="26">
        <f>H225+J225</f>
        <v>0</v>
      </c>
      <c r="M225" s="26">
        <v>276380</v>
      </c>
      <c r="N225" s="26"/>
      <c r="O225" s="26"/>
      <c r="P225" s="26"/>
      <c r="Q225" s="26">
        <f>M225+O225</f>
        <v>276380</v>
      </c>
      <c r="R225" s="26">
        <f>N225+P225</f>
        <v>0</v>
      </c>
      <c r="S225" s="26">
        <v>276380</v>
      </c>
      <c r="T225" s="26"/>
      <c r="U225" s="27"/>
      <c r="V225" s="27"/>
      <c r="W225" s="27">
        <f>S225+U225</f>
        <v>276380</v>
      </c>
      <c r="X225" s="27">
        <f>T225+V225</f>
        <v>0</v>
      </c>
      <c r="Y225" s="59"/>
    </row>
    <row r="226" spans="1:25" ht="24">
      <c r="A226" s="28" t="s">
        <v>30</v>
      </c>
      <c r="B226" s="25" t="s">
        <v>211</v>
      </c>
      <c r="C226" s="25" t="s">
        <v>18</v>
      </c>
      <c r="D226" s="25" t="s">
        <v>46</v>
      </c>
      <c r="E226" s="25" t="s">
        <v>48</v>
      </c>
      <c r="F226" s="24">
        <v>200</v>
      </c>
      <c r="G226" s="26">
        <v>260420</v>
      </c>
      <c r="H226" s="26"/>
      <c r="I226" s="26"/>
      <c r="J226" s="26"/>
      <c r="K226" s="26">
        <f>G226+I226</f>
        <v>260420</v>
      </c>
      <c r="L226" s="26">
        <f>H226+J226</f>
        <v>0</v>
      </c>
      <c r="M226" s="26">
        <v>260420</v>
      </c>
      <c r="N226" s="26"/>
      <c r="O226" s="26"/>
      <c r="P226" s="26"/>
      <c r="Q226" s="26">
        <f>M226+O226</f>
        <v>260420</v>
      </c>
      <c r="R226" s="26">
        <f>N226+P226</f>
        <v>0</v>
      </c>
      <c r="S226" s="26">
        <v>260420</v>
      </c>
      <c r="T226" s="26"/>
      <c r="U226" s="27"/>
      <c r="V226" s="27"/>
      <c r="W226" s="27">
        <f>S226+U226</f>
        <v>260420</v>
      </c>
      <c r="X226" s="27">
        <f>T226+V226</f>
        <v>0</v>
      </c>
      <c r="Y226" s="59"/>
    </row>
    <row r="227" spans="1:25" ht="48">
      <c r="A227" s="28" t="s">
        <v>31</v>
      </c>
      <c r="B227" s="25" t="s">
        <v>211</v>
      </c>
      <c r="C227" s="25" t="s">
        <v>18</v>
      </c>
      <c r="D227" s="25" t="s">
        <v>46</v>
      </c>
      <c r="E227" s="25" t="s">
        <v>32</v>
      </c>
      <c r="F227" s="24"/>
      <c r="G227" s="26">
        <f>G228+G230</f>
        <v>991600</v>
      </c>
      <c r="H227" s="26">
        <f t="shared" ref="H227:L227" si="195">H228+H230</f>
        <v>0</v>
      </c>
      <c r="I227" s="26">
        <f t="shared" si="195"/>
        <v>0</v>
      </c>
      <c r="J227" s="26">
        <f t="shared" si="195"/>
        <v>0</v>
      </c>
      <c r="K227" s="26">
        <f t="shared" si="195"/>
        <v>991600</v>
      </c>
      <c r="L227" s="26">
        <f t="shared" si="195"/>
        <v>0</v>
      </c>
      <c r="M227" s="26">
        <f>M228+M230</f>
        <v>489600</v>
      </c>
      <c r="N227" s="26">
        <f t="shared" ref="N227:R227" si="196">N228+N230</f>
        <v>0</v>
      </c>
      <c r="O227" s="26">
        <f t="shared" si="196"/>
        <v>0</v>
      </c>
      <c r="P227" s="26">
        <f t="shared" si="196"/>
        <v>0</v>
      </c>
      <c r="Q227" s="26">
        <f t="shared" si="196"/>
        <v>489600</v>
      </c>
      <c r="R227" s="26">
        <f t="shared" si="196"/>
        <v>0</v>
      </c>
      <c r="S227" s="26">
        <f>S228+S230</f>
        <v>1209600</v>
      </c>
      <c r="T227" s="26">
        <f t="shared" ref="T227:X227" si="197">T228+T230</f>
        <v>0</v>
      </c>
      <c r="U227" s="27">
        <f t="shared" si="197"/>
        <v>0</v>
      </c>
      <c r="V227" s="27">
        <f t="shared" si="197"/>
        <v>0</v>
      </c>
      <c r="W227" s="27">
        <f t="shared" si="197"/>
        <v>1209600</v>
      </c>
      <c r="X227" s="27">
        <f t="shared" si="197"/>
        <v>0</v>
      </c>
      <c r="Y227" s="59"/>
    </row>
    <row r="228" spans="1:25" ht="44.25" customHeight="1">
      <c r="A228" s="28" t="s">
        <v>33</v>
      </c>
      <c r="B228" s="25" t="s">
        <v>211</v>
      </c>
      <c r="C228" s="25" t="s">
        <v>18</v>
      </c>
      <c r="D228" s="25" t="s">
        <v>46</v>
      </c>
      <c r="E228" s="25" t="s">
        <v>34</v>
      </c>
      <c r="F228" s="24"/>
      <c r="G228" s="26">
        <f>G229</f>
        <v>988000</v>
      </c>
      <c r="H228" s="26">
        <f t="shared" ref="H228:L228" si="198">H229</f>
        <v>0</v>
      </c>
      <c r="I228" s="26">
        <f t="shared" si="198"/>
        <v>0</v>
      </c>
      <c r="J228" s="26">
        <f t="shared" si="198"/>
        <v>0</v>
      </c>
      <c r="K228" s="26">
        <f t="shared" si="198"/>
        <v>988000</v>
      </c>
      <c r="L228" s="26">
        <f t="shared" si="198"/>
        <v>0</v>
      </c>
      <c r="M228" s="26">
        <f>M229</f>
        <v>486000</v>
      </c>
      <c r="N228" s="26">
        <f t="shared" ref="N228:R228" si="199">N229</f>
        <v>0</v>
      </c>
      <c r="O228" s="26">
        <f t="shared" si="199"/>
        <v>0</v>
      </c>
      <c r="P228" s="26">
        <f t="shared" si="199"/>
        <v>0</v>
      </c>
      <c r="Q228" s="26">
        <f t="shared" si="199"/>
        <v>486000</v>
      </c>
      <c r="R228" s="26">
        <f t="shared" si="199"/>
        <v>0</v>
      </c>
      <c r="S228" s="26">
        <f>S229</f>
        <v>1206000</v>
      </c>
      <c r="T228" s="26">
        <f t="shared" ref="T228:X228" si="200">T229</f>
        <v>0</v>
      </c>
      <c r="U228" s="27">
        <f t="shared" si="200"/>
        <v>0</v>
      </c>
      <c r="V228" s="27">
        <f t="shared" si="200"/>
        <v>0</v>
      </c>
      <c r="W228" s="27">
        <f t="shared" si="200"/>
        <v>1206000</v>
      </c>
      <c r="X228" s="27">
        <f t="shared" si="200"/>
        <v>0</v>
      </c>
      <c r="Y228" s="59"/>
    </row>
    <row r="229" spans="1:25" ht="48">
      <c r="A229" s="28" t="s">
        <v>29</v>
      </c>
      <c r="B229" s="25" t="s">
        <v>211</v>
      </c>
      <c r="C229" s="25" t="s">
        <v>18</v>
      </c>
      <c r="D229" s="25" t="s">
        <v>46</v>
      </c>
      <c r="E229" s="25" t="s">
        <v>34</v>
      </c>
      <c r="F229" s="24">
        <v>100</v>
      </c>
      <c r="G229" s="26">
        <v>988000</v>
      </c>
      <c r="H229" s="26"/>
      <c r="I229" s="26"/>
      <c r="J229" s="26"/>
      <c r="K229" s="26">
        <f>G229+I229</f>
        <v>988000</v>
      </c>
      <c r="L229" s="26">
        <f>H229+J229</f>
        <v>0</v>
      </c>
      <c r="M229" s="26">
        <v>486000</v>
      </c>
      <c r="N229" s="26"/>
      <c r="O229" s="26"/>
      <c r="P229" s="26"/>
      <c r="Q229" s="26">
        <f>M229+O229</f>
        <v>486000</v>
      </c>
      <c r="R229" s="26">
        <f>N229+P229</f>
        <v>0</v>
      </c>
      <c r="S229" s="26">
        <v>1206000</v>
      </c>
      <c r="T229" s="26"/>
      <c r="U229" s="27"/>
      <c r="V229" s="27"/>
      <c r="W229" s="27">
        <f>S229+U229</f>
        <v>1206000</v>
      </c>
      <c r="X229" s="27">
        <f>T229+V229</f>
        <v>0</v>
      </c>
      <c r="Y229" s="59"/>
    </row>
    <row r="230" spans="1:25">
      <c r="A230" s="28" t="s">
        <v>52</v>
      </c>
      <c r="B230" s="25" t="s">
        <v>211</v>
      </c>
      <c r="C230" s="25" t="s">
        <v>18</v>
      </c>
      <c r="D230" s="25" t="s">
        <v>46</v>
      </c>
      <c r="E230" s="25" t="s">
        <v>53</v>
      </c>
      <c r="F230" s="24"/>
      <c r="G230" s="26">
        <f t="shared" ref="G230:X230" si="201">SUM(G231:G232)</f>
        <v>3600</v>
      </c>
      <c r="H230" s="26">
        <f t="shared" si="201"/>
        <v>0</v>
      </c>
      <c r="I230" s="26">
        <f t="shared" si="201"/>
        <v>0</v>
      </c>
      <c r="J230" s="26">
        <f t="shared" si="201"/>
        <v>0</v>
      </c>
      <c r="K230" s="26">
        <f t="shared" si="201"/>
        <v>3600</v>
      </c>
      <c r="L230" s="26">
        <f t="shared" si="201"/>
        <v>0</v>
      </c>
      <c r="M230" s="26">
        <f t="shared" si="201"/>
        <v>3600</v>
      </c>
      <c r="N230" s="26">
        <f t="shared" si="201"/>
        <v>0</v>
      </c>
      <c r="O230" s="26">
        <f t="shared" si="201"/>
        <v>0</v>
      </c>
      <c r="P230" s="26">
        <f t="shared" si="201"/>
        <v>0</v>
      </c>
      <c r="Q230" s="26">
        <f t="shared" si="201"/>
        <v>3600</v>
      </c>
      <c r="R230" s="26">
        <f t="shared" si="201"/>
        <v>0</v>
      </c>
      <c r="S230" s="26">
        <f t="shared" si="201"/>
        <v>3600</v>
      </c>
      <c r="T230" s="26">
        <f t="shared" si="201"/>
        <v>0</v>
      </c>
      <c r="U230" s="27">
        <f t="shared" si="201"/>
        <v>0</v>
      </c>
      <c r="V230" s="27">
        <f t="shared" si="201"/>
        <v>0</v>
      </c>
      <c r="W230" s="27">
        <f t="shared" si="201"/>
        <v>3600</v>
      </c>
      <c r="X230" s="27">
        <f t="shared" si="201"/>
        <v>0</v>
      </c>
      <c r="Y230" s="59"/>
    </row>
    <row r="231" spans="1:25" ht="24">
      <c r="A231" s="28" t="s">
        <v>30</v>
      </c>
      <c r="B231" s="25" t="s">
        <v>211</v>
      </c>
      <c r="C231" s="25" t="s">
        <v>18</v>
      </c>
      <c r="D231" s="25" t="s">
        <v>46</v>
      </c>
      <c r="E231" s="25" t="s">
        <v>53</v>
      </c>
      <c r="F231" s="24">
        <v>200</v>
      </c>
      <c r="G231" s="26">
        <v>2000</v>
      </c>
      <c r="H231" s="26"/>
      <c r="I231" s="26"/>
      <c r="J231" s="26"/>
      <c r="K231" s="26">
        <f>G231+I231</f>
        <v>2000</v>
      </c>
      <c r="L231" s="26">
        <f>H231+J231</f>
        <v>0</v>
      </c>
      <c r="M231" s="26">
        <v>2000</v>
      </c>
      <c r="N231" s="26"/>
      <c r="O231" s="26"/>
      <c r="P231" s="26"/>
      <c r="Q231" s="26">
        <f>M231+O231</f>
        <v>2000</v>
      </c>
      <c r="R231" s="26">
        <f>N231+P231</f>
        <v>0</v>
      </c>
      <c r="S231" s="26">
        <v>2000</v>
      </c>
      <c r="T231" s="26"/>
      <c r="U231" s="27"/>
      <c r="V231" s="27"/>
      <c r="W231" s="27">
        <f>S231+U231</f>
        <v>2000</v>
      </c>
      <c r="X231" s="27">
        <f>T231+V231</f>
        <v>0</v>
      </c>
      <c r="Y231" s="59"/>
    </row>
    <row r="232" spans="1:25">
      <c r="A232" s="28" t="s">
        <v>54</v>
      </c>
      <c r="B232" s="25" t="s">
        <v>211</v>
      </c>
      <c r="C232" s="25" t="s">
        <v>18</v>
      </c>
      <c r="D232" s="25" t="s">
        <v>46</v>
      </c>
      <c r="E232" s="25" t="s">
        <v>53</v>
      </c>
      <c r="F232" s="24">
        <v>800</v>
      </c>
      <c r="G232" s="26">
        <v>1600</v>
      </c>
      <c r="H232" s="26"/>
      <c r="I232" s="26"/>
      <c r="J232" s="26"/>
      <c r="K232" s="26">
        <f>G232+I232</f>
        <v>1600</v>
      </c>
      <c r="L232" s="26">
        <f>H232+J232</f>
        <v>0</v>
      </c>
      <c r="M232" s="26">
        <v>1600</v>
      </c>
      <c r="N232" s="26"/>
      <c r="O232" s="26"/>
      <c r="P232" s="26"/>
      <c r="Q232" s="26">
        <f>M232+O232</f>
        <v>1600</v>
      </c>
      <c r="R232" s="26">
        <f>N232+P232</f>
        <v>0</v>
      </c>
      <c r="S232" s="26">
        <v>1600</v>
      </c>
      <c r="T232" s="26"/>
      <c r="U232" s="27"/>
      <c r="V232" s="27"/>
      <c r="W232" s="27">
        <f>S232+U232</f>
        <v>1600</v>
      </c>
      <c r="X232" s="27">
        <f>T232+V232</f>
        <v>0</v>
      </c>
      <c r="Y232" s="59"/>
    </row>
    <row r="233" spans="1:25" ht="48">
      <c r="A233" s="28" t="s">
        <v>212</v>
      </c>
      <c r="B233" s="25" t="s">
        <v>211</v>
      </c>
      <c r="C233" s="25" t="s">
        <v>18</v>
      </c>
      <c r="D233" s="25" t="s">
        <v>46</v>
      </c>
      <c r="E233" s="25" t="s">
        <v>213</v>
      </c>
      <c r="F233" s="24"/>
      <c r="G233" s="26">
        <f>G234</f>
        <v>31778057.350000001</v>
      </c>
      <c r="H233" s="26">
        <f t="shared" ref="H233:L236" si="202">H234</f>
        <v>0</v>
      </c>
      <c r="I233" s="26">
        <f t="shared" si="202"/>
        <v>0</v>
      </c>
      <c r="J233" s="26">
        <f t="shared" si="202"/>
        <v>0</v>
      </c>
      <c r="K233" s="26">
        <f t="shared" si="202"/>
        <v>31778057.350000001</v>
      </c>
      <c r="L233" s="26">
        <f t="shared" si="202"/>
        <v>0</v>
      </c>
      <c r="M233" s="26">
        <f>M234</f>
        <v>31778057.350000001</v>
      </c>
      <c r="N233" s="26">
        <f t="shared" ref="N233:R236" si="203">N234</f>
        <v>0</v>
      </c>
      <c r="O233" s="26">
        <f t="shared" si="203"/>
        <v>0</v>
      </c>
      <c r="P233" s="26">
        <f t="shared" si="203"/>
        <v>0</v>
      </c>
      <c r="Q233" s="26">
        <f t="shared" si="203"/>
        <v>31778057.350000001</v>
      </c>
      <c r="R233" s="26">
        <f t="shared" si="203"/>
        <v>0</v>
      </c>
      <c r="S233" s="26">
        <f>S234</f>
        <v>31778057.350000001</v>
      </c>
      <c r="T233" s="26">
        <f t="shared" ref="T233:X234" si="204">T234</f>
        <v>0</v>
      </c>
      <c r="U233" s="27">
        <f t="shared" si="204"/>
        <v>0</v>
      </c>
      <c r="V233" s="27">
        <f t="shared" si="204"/>
        <v>0</v>
      </c>
      <c r="W233" s="27">
        <f t="shared" si="204"/>
        <v>31778057.350000001</v>
      </c>
      <c r="X233" s="27">
        <f t="shared" si="204"/>
        <v>0</v>
      </c>
      <c r="Y233" s="59"/>
    </row>
    <row r="234" spans="1:25">
      <c r="A234" s="28" t="s">
        <v>214</v>
      </c>
      <c r="B234" s="25" t="s">
        <v>211</v>
      </c>
      <c r="C234" s="25" t="s">
        <v>18</v>
      </c>
      <c r="D234" s="25" t="s">
        <v>46</v>
      </c>
      <c r="E234" s="25" t="s">
        <v>215</v>
      </c>
      <c r="F234" s="24"/>
      <c r="G234" s="26">
        <f>G235</f>
        <v>31778057.350000001</v>
      </c>
      <c r="H234" s="26">
        <f t="shared" si="202"/>
        <v>0</v>
      </c>
      <c r="I234" s="26">
        <f t="shared" si="202"/>
        <v>0</v>
      </c>
      <c r="J234" s="26">
        <f t="shared" si="202"/>
        <v>0</v>
      </c>
      <c r="K234" s="26">
        <f t="shared" si="202"/>
        <v>31778057.350000001</v>
      </c>
      <c r="L234" s="26">
        <f t="shared" si="202"/>
        <v>0</v>
      </c>
      <c r="M234" s="26">
        <f>M235</f>
        <v>31778057.350000001</v>
      </c>
      <c r="N234" s="26">
        <f t="shared" si="203"/>
        <v>0</v>
      </c>
      <c r="O234" s="26">
        <f t="shared" si="203"/>
        <v>0</v>
      </c>
      <c r="P234" s="26">
        <f t="shared" si="203"/>
        <v>0</v>
      </c>
      <c r="Q234" s="26">
        <f t="shared" si="203"/>
        <v>31778057.350000001</v>
      </c>
      <c r="R234" s="26">
        <f t="shared" si="203"/>
        <v>0</v>
      </c>
      <c r="S234" s="26">
        <f>S235</f>
        <v>31778057.350000001</v>
      </c>
      <c r="T234" s="26">
        <f t="shared" si="204"/>
        <v>0</v>
      </c>
      <c r="U234" s="27">
        <f t="shared" si="204"/>
        <v>0</v>
      </c>
      <c r="V234" s="27">
        <f t="shared" si="204"/>
        <v>0</v>
      </c>
      <c r="W234" s="27">
        <f t="shared" si="204"/>
        <v>31778057.350000001</v>
      </c>
      <c r="X234" s="27">
        <f t="shared" si="204"/>
        <v>0</v>
      </c>
      <c r="Y234" s="59"/>
    </row>
    <row r="235" spans="1:25" ht="24">
      <c r="A235" s="28" t="s">
        <v>216</v>
      </c>
      <c r="B235" s="25" t="s">
        <v>211</v>
      </c>
      <c r="C235" s="25" t="s">
        <v>18</v>
      </c>
      <c r="D235" s="25" t="s">
        <v>46</v>
      </c>
      <c r="E235" s="25" t="s">
        <v>217</v>
      </c>
      <c r="F235" s="24"/>
      <c r="G235" s="26">
        <f>G236+G238</f>
        <v>31778057.350000001</v>
      </c>
      <c r="H235" s="26">
        <f t="shared" ref="H235:X235" si="205">H236+H238</f>
        <v>0</v>
      </c>
      <c r="I235" s="26">
        <f t="shared" si="205"/>
        <v>0</v>
      </c>
      <c r="J235" s="26">
        <f t="shared" si="205"/>
        <v>0</v>
      </c>
      <c r="K235" s="26">
        <f t="shared" si="205"/>
        <v>31778057.350000001</v>
      </c>
      <c r="L235" s="26">
        <f t="shared" si="205"/>
        <v>0</v>
      </c>
      <c r="M235" s="26">
        <f t="shared" si="205"/>
        <v>31778057.350000001</v>
      </c>
      <c r="N235" s="26">
        <f t="shared" si="205"/>
        <v>0</v>
      </c>
      <c r="O235" s="26">
        <f t="shared" si="205"/>
        <v>0</v>
      </c>
      <c r="P235" s="26">
        <f t="shared" si="205"/>
        <v>0</v>
      </c>
      <c r="Q235" s="26">
        <f t="shared" si="205"/>
        <v>31778057.350000001</v>
      </c>
      <c r="R235" s="26">
        <f t="shared" si="205"/>
        <v>0</v>
      </c>
      <c r="S235" s="26">
        <f t="shared" si="205"/>
        <v>31778057.350000001</v>
      </c>
      <c r="T235" s="26">
        <f t="shared" si="205"/>
        <v>0</v>
      </c>
      <c r="U235" s="26">
        <f t="shared" si="205"/>
        <v>0</v>
      </c>
      <c r="V235" s="26">
        <f t="shared" si="205"/>
        <v>0</v>
      </c>
      <c r="W235" s="26">
        <f t="shared" si="205"/>
        <v>31778057.350000001</v>
      </c>
      <c r="X235" s="26">
        <f t="shared" si="205"/>
        <v>0</v>
      </c>
      <c r="Y235" s="59"/>
    </row>
    <row r="236" spans="1:25" ht="24">
      <c r="A236" s="28" t="s">
        <v>55</v>
      </c>
      <c r="B236" s="25" t="s">
        <v>211</v>
      </c>
      <c r="C236" s="25" t="s">
        <v>18</v>
      </c>
      <c r="D236" s="25" t="s">
        <v>46</v>
      </c>
      <c r="E236" s="25" t="s">
        <v>218</v>
      </c>
      <c r="F236" s="24"/>
      <c r="G236" s="26">
        <f>G237</f>
        <v>31778057.350000001</v>
      </c>
      <c r="H236" s="26">
        <f t="shared" si="202"/>
        <v>0</v>
      </c>
      <c r="I236" s="26">
        <f t="shared" si="202"/>
        <v>0</v>
      </c>
      <c r="J236" s="26">
        <f t="shared" si="202"/>
        <v>0</v>
      </c>
      <c r="K236" s="26">
        <f t="shared" si="202"/>
        <v>31778057.350000001</v>
      </c>
      <c r="L236" s="26">
        <f t="shared" si="202"/>
        <v>0</v>
      </c>
      <c r="M236" s="26">
        <f>M237</f>
        <v>31778057.350000001</v>
      </c>
      <c r="N236" s="26">
        <f t="shared" si="203"/>
        <v>0</v>
      </c>
      <c r="O236" s="26">
        <f t="shared" si="203"/>
        <v>0</v>
      </c>
      <c r="P236" s="26">
        <f t="shared" si="203"/>
        <v>0</v>
      </c>
      <c r="Q236" s="26">
        <f t="shared" si="203"/>
        <v>31778057.350000001</v>
      </c>
      <c r="R236" s="26">
        <f t="shared" si="203"/>
        <v>0</v>
      </c>
      <c r="S236" s="26">
        <f>S237</f>
        <v>31778057.350000001</v>
      </c>
      <c r="T236" s="26">
        <f t="shared" ref="T236:X236" si="206">T237</f>
        <v>0</v>
      </c>
      <c r="U236" s="27">
        <f t="shared" si="206"/>
        <v>0</v>
      </c>
      <c r="V236" s="27">
        <f t="shared" si="206"/>
        <v>0</v>
      </c>
      <c r="W236" s="27">
        <f t="shared" si="206"/>
        <v>31778057.350000001</v>
      </c>
      <c r="X236" s="27">
        <f t="shared" si="206"/>
        <v>0</v>
      </c>
      <c r="Y236" s="59"/>
    </row>
    <row r="237" spans="1:25" ht="48">
      <c r="A237" s="28" t="s">
        <v>29</v>
      </c>
      <c r="B237" s="25" t="s">
        <v>211</v>
      </c>
      <c r="C237" s="25" t="s">
        <v>18</v>
      </c>
      <c r="D237" s="25" t="s">
        <v>46</v>
      </c>
      <c r="E237" s="25" t="s">
        <v>218</v>
      </c>
      <c r="F237" s="24">
        <v>100</v>
      </c>
      <c r="G237" s="26">
        <v>31778057.350000001</v>
      </c>
      <c r="H237" s="26"/>
      <c r="I237" s="26"/>
      <c r="J237" s="26"/>
      <c r="K237" s="26">
        <f>G237+I237</f>
        <v>31778057.350000001</v>
      </c>
      <c r="L237" s="26">
        <f>H237+J237</f>
        <v>0</v>
      </c>
      <c r="M237" s="26">
        <v>31778057.350000001</v>
      </c>
      <c r="N237" s="26"/>
      <c r="O237" s="26"/>
      <c r="P237" s="26"/>
      <c r="Q237" s="26">
        <f>M237+O237</f>
        <v>31778057.350000001</v>
      </c>
      <c r="R237" s="26">
        <f>N237+P237</f>
        <v>0</v>
      </c>
      <c r="S237" s="26">
        <v>31778057.350000001</v>
      </c>
      <c r="T237" s="26"/>
      <c r="U237" s="26"/>
      <c r="V237" s="27"/>
      <c r="W237" s="27">
        <f>S237+U237</f>
        <v>31778057.350000001</v>
      </c>
      <c r="X237" s="27">
        <f>T237+V237</f>
        <v>0</v>
      </c>
      <c r="Y237" s="59"/>
    </row>
    <row r="238" spans="1:25" ht="60" hidden="1">
      <c r="A238" s="28" t="s">
        <v>219</v>
      </c>
      <c r="B238" s="24">
        <v>703</v>
      </c>
      <c r="C238" s="25" t="s">
        <v>18</v>
      </c>
      <c r="D238" s="25" t="s">
        <v>46</v>
      </c>
      <c r="E238" s="25" t="s">
        <v>220</v>
      </c>
      <c r="F238" s="24"/>
      <c r="G238" s="26">
        <f>G239</f>
        <v>0</v>
      </c>
      <c r="H238" s="26">
        <f t="shared" ref="H238:X238" si="207">H239</f>
        <v>0</v>
      </c>
      <c r="I238" s="26">
        <f t="shared" si="207"/>
        <v>0</v>
      </c>
      <c r="J238" s="26">
        <f t="shared" si="207"/>
        <v>0</v>
      </c>
      <c r="K238" s="26">
        <f t="shared" si="207"/>
        <v>0</v>
      </c>
      <c r="L238" s="26">
        <f t="shared" si="207"/>
        <v>0</v>
      </c>
      <c r="M238" s="26">
        <f t="shared" si="207"/>
        <v>0</v>
      </c>
      <c r="N238" s="26">
        <f t="shared" si="207"/>
        <v>0</v>
      </c>
      <c r="O238" s="26">
        <f t="shared" si="207"/>
        <v>0</v>
      </c>
      <c r="P238" s="26">
        <f t="shared" si="207"/>
        <v>0</v>
      </c>
      <c r="Q238" s="26">
        <f t="shared" si="207"/>
        <v>0</v>
      </c>
      <c r="R238" s="26">
        <f t="shared" si="207"/>
        <v>0</v>
      </c>
      <c r="S238" s="26">
        <f t="shared" si="207"/>
        <v>0</v>
      </c>
      <c r="T238" s="26">
        <f t="shared" si="207"/>
        <v>0</v>
      </c>
      <c r="U238" s="26">
        <f t="shared" si="207"/>
        <v>0</v>
      </c>
      <c r="V238" s="26">
        <f t="shared" si="207"/>
        <v>0</v>
      </c>
      <c r="W238" s="26">
        <f t="shared" si="207"/>
        <v>0</v>
      </c>
      <c r="X238" s="26">
        <f t="shared" si="207"/>
        <v>0</v>
      </c>
      <c r="Y238" s="59"/>
    </row>
    <row r="239" spans="1:25" ht="48" hidden="1">
      <c r="A239" s="28" t="s">
        <v>29</v>
      </c>
      <c r="B239" s="24">
        <v>703</v>
      </c>
      <c r="C239" s="25" t="s">
        <v>18</v>
      </c>
      <c r="D239" s="25" t="s">
        <v>46</v>
      </c>
      <c r="E239" s="25" t="s">
        <v>220</v>
      </c>
      <c r="F239" s="24">
        <v>100</v>
      </c>
      <c r="G239" s="26">
        <v>0</v>
      </c>
      <c r="H239" s="26"/>
      <c r="I239" s="26"/>
      <c r="J239" s="26"/>
      <c r="K239" s="26">
        <f>G239+I239</f>
        <v>0</v>
      </c>
      <c r="L239" s="26">
        <f>H239+J239</f>
        <v>0</v>
      </c>
      <c r="M239" s="26"/>
      <c r="N239" s="26"/>
      <c r="O239" s="26"/>
      <c r="P239" s="26"/>
      <c r="Q239" s="26">
        <f>M239+O239</f>
        <v>0</v>
      </c>
      <c r="R239" s="26">
        <f>N239+P239</f>
        <v>0</v>
      </c>
      <c r="S239" s="26"/>
      <c r="T239" s="26"/>
      <c r="U239" s="26"/>
      <c r="V239" s="27"/>
      <c r="W239" s="26">
        <f>S239+U239</f>
        <v>0</v>
      </c>
      <c r="X239" s="26">
        <f>T239+V239</f>
        <v>0</v>
      </c>
      <c r="Y239" s="59"/>
    </row>
    <row r="240" spans="1:25" hidden="1">
      <c r="A240" s="30" t="s">
        <v>35</v>
      </c>
      <c r="B240" s="25" t="s">
        <v>211</v>
      </c>
      <c r="C240" s="25" t="s">
        <v>18</v>
      </c>
      <c r="D240" s="25" t="s">
        <v>46</v>
      </c>
      <c r="E240" s="25" t="s">
        <v>36</v>
      </c>
      <c r="F240" s="24"/>
      <c r="G240" s="26">
        <f>G241</f>
        <v>0</v>
      </c>
      <c r="H240" s="26">
        <f t="shared" ref="H240:X240" si="208">H241</f>
        <v>0</v>
      </c>
      <c r="I240" s="26">
        <f t="shared" si="208"/>
        <v>0</v>
      </c>
      <c r="J240" s="26">
        <f t="shared" si="208"/>
        <v>0</v>
      </c>
      <c r="K240" s="26">
        <f t="shared" si="208"/>
        <v>0</v>
      </c>
      <c r="L240" s="26">
        <f t="shared" si="208"/>
        <v>0</v>
      </c>
      <c r="M240" s="26">
        <f t="shared" si="208"/>
        <v>0</v>
      </c>
      <c r="N240" s="26">
        <f t="shared" si="208"/>
        <v>0</v>
      </c>
      <c r="O240" s="26">
        <f t="shared" si="208"/>
        <v>0</v>
      </c>
      <c r="P240" s="26">
        <f t="shared" si="208"/>
        <v>0</v>
      </c>
      <c r="Q240" s="26">
        <f t="shared" si="208"/>
        <v>0</v>
      </c>
      <c r="R240" s="26">
        <f t="shared" si="208"/>
        <v>0</v>
      </c>
      <c r="S240" s="26">
        <f t="shared" si="208"/>
        <v>0</v>
      </c>
      <c r="T240" s="26">
        <f t="shared" si="208"/>
        <v>0</v>
      </c>
      <c r="U240" s="27">
        <f t="shared" si="208"/>
        <v>0</v>
      </c>
      <c r="V240" s="27">
        <f t="shared" si="208"/>
        <v>0</v>
      </c>
      <c r="W240" s="27">
        <f t="shared" si="208"/>
        <v>0</v>
      </c>
      <c r="X240" s="27">
        <f t="shared" si="208"/>
        <v>0</v>
      </c>
      <c r="Y240" s="59"/>
    </row>
    <row r="241" spans="1:25" ht="24" hidden="1">
      <c r="A241" s="30" t="s">
        <v>37</v>
      </c>
      <c r="B241" s="25" t="s">
        <v>211</v>
      </c>
      <c r="C241" s="25" t="s">
        <v>18</v>
      </c>
      <c r="D241" s="25" t="s">
        <v>46</v>
      </c>
      <c r="E241" s="25" t="s">
        <v>38</v>
      </c>
      <c r="F241" s="24"/>
      <c r="G241" s="26">
        <f>G242+G244</f>
        <v>0</v>
      </c>
      <c r="H241" s="26">
        <f t="shared" ref="H241:X241" si="209">H242+H244</f>
        <v>0</v>
      </c>
      <c r="I241" s="26">
        <f t="shared" si="209"/>
        <v>0</v>
      </c>
      <c r="J241" s="26">
        <f t="shared" si="209"/>
        <v>0</v>
      </c>
      <c r="K241" s="26">
        <f t="shared" si="209"/>
        <v>0</v>
      </c>
      <c r="L241" s="26">
        <f t="shared" si="209"/>
        <v>0</v>
      </c>
      <c r="M241" s="26">
        <f t="shared" si="209"/>
        <v>0</v>
      </c>
      <c r="N241" s="26">
        <f t="shared" si="209"/>
        <v>0</v>
      </c>
      <c r="O241" s="26">
        <f t="shared" si="209"/>
        <v>0</v>
      </c>
      <c r="P241" s="26">
        <f t="shared" si="209"/>
        <v>0</v>
      </c>
      <c r="Q241" s="26">
        <f t="shared" si="209"/>
        <v>0</v>
      </c>
      <c r="R241" s="26">
        <f t="shared" si="209"/>
        <v>0</v>
      </c>
      <c r="S241" s="26">
        <f t="shared" si="209"/>
        <v>0</v>
      </c>
      <c r="T241" s="26">
        <f t="shared" si="209"/>
        <v>0</v>
      </c>
      <c r="U241" s="26">
        <f t="shared" si="209"/>
        <v>0</v>
      </c>
      <c r="V241" s="26">
        <f t="shared" si="209"/>
        <v>0</v>
      </c>
      <c r="W241" s="26">
        <f t="shared" si="209"/>
        <v>0</v>
      </c>
      <c r="X241" s="26">
        <f t="shared" si="209"/>
        <v>0</v>
      </c>
      <c r="Y241" s="59"/>
    </row>
    <row r="242" spans="1:25" ht="24" hidden="1">
      <c r="A242" s="28" t="s">
        <v>60</v>
      </c>
      <c r="B242" s="25" t="s">
        <v>211</v>
      </c>
      <c r="C242" s="25" t="s">
        <v>18</v>
      </c>
      <c r="D242" s="25" t="s">
        <v>46</v>
      </c>
      <c r="E242" s="25" t="s">
        <v>61</v>
      </c>
      <c r="F242" s="24"/>
      <c r="G242" s="26">
        <f>G243</f>
        <v>0</v>
      </c>
      <c r="H242" s="26">
        <f t="shared" ref="H242:X242" si="210">H243</f>
        <v>0</v>
      </c>
      <c r="I242" s="26">
        <f t="shared" si="210"/>
        <v>0</v>
      </c>
      <c r="J242" s="26">
        <f t="shared" si="210"/>
        <v>0</v>
      </c>
      <c r="K242" s="26">
        <f t="shared" si="210"/>
        <v>0</v>
      </c>
      <c r="L242" s="26">
        <f t="shared" si="210"/>
        <v>0</v>
      </c>
      <c r="M242" s="26">
        <f t="shared" si="210"/>
        <v>0</v>
      </c>
      <c r="N242" s="26">
        <f t="shared" si="210"/>
        <v>0</v>
      </c>
      <c r="O242" s="26">
        <f t="shared" si="210"/>
        <v>0</v>
      </c>
      <c r="P242" s="26">
        <f t="shared" si="210"/>
        <v>0</v>
      </c>
      <c r="Q242" s="26">
        <f t="shared" si="210"/>
        <v>0</v>
      </c>
      <c r="R242" s="26">
        <f t="shared" si="210"/>
        <v>0</v>
      </c>
      <c r="S242" s="26">
        <f t="shared" si="210"/>
        <v>0</v>
      </c>
      <c r="T242" s="26">
        <f t="shared" si="210"/>
        <v>0</v>
      </c>
      <c r="U242" s="27">
        <f t="shared" si="210"/>
        <v>0</v>
      </c>
      <c r="V242" s="27">
        <f t="shared" si="210"/>
        <v>0</v>
      </c>
      <c r="W242" s="27">
        <f t="shared" si="210"/>
        <v>0</v>
      </c>
      <c r="X242" s="27">
        <f t="shared" si="210"/>
        <v>0</v>
      </c>
      <c r="Y242" s="59"/>
    </row>
    <row r="243" spans="1:25" ht="48" hidden="1">
      <c r="A243" s="28" t="s">
        <v>29</v>
      </c>
      <c r="B243" s="25" t="s">
        <v>211</v>
      </c>
      <c r="C243" s="25" t="s">
        <v>18</v>
      </c>
      <c r="D243" s="25" t="s">
        <v>46</v>
      </c>
      <c r="E243" s="25" t="s">
        <v>61</v>
      </c>
      <c r="F243" s="24">
        <v>100</v>
      </c>
      <c r="G243" s="26"/>
      <c r="H243" s="26"/>
      <c r="I243" s="26"/>
      <c r="J243" s="26"/>
      <c r="K243" s="26">
        <f>G243+I243</f>
        <v>0</v>
      </c>
      <c r="L243" s="26">
        <f>H243+J243</f>
        <v>0</v>
      </c>
      <c r="M243" s="26"/>
      <c r="N243" s="26"/>
      <c r="O243" s="26"/>
      <c r="P243" s="26"/>
      <c r="Q243" s="26">
        <f>M243+O243</f>
        <v>0</v>
      </c>
      <c r="R243" s="26">
        <f>N243+P243</f>
        <v>0</v>
      </c>
      <c r="S243" s="26"/>
      <c r="T243" s="26"/>
      <c r="U243" s="27"/>
      <c r="V243" s="27"/>
      <c r="W243" s="26">
        <f>S243+U243</f>
        <v>0</v>
      </c>
      <c r="X243" s="26">
        <f>T243+V243</f>
        <v>0</v>
      </c>
      <c r="Y243" s="59"/>
    </row>
    <row r="244" spans="1:25" ht="72" hidden="1">
      <c r="A244" s="28" t="s">
        <v>43</v>
      </c>
      <c r="B244" s="25" t="s">
        <v>211</v>
      </c>
      <c r="C244" s="25" t="s">
        <v>18</v>
      </c>
      <c r="D244" s="25" t="s">
        <v>46</v>
      </c>
      <c r="E244" s="25" t="s">
        <v>44</v>
      </c>
      <c r="F244" s="24"/>
      <c r="G244" s="26">
        <f>G245</f>
        <v>0</v>
      </c>
      <c r="H244" s="26">
        <f t="shared" ref="H244:X244" si="211">H245</f>
        <v>0</v>
      </c>
      <c r="I244" s="26">
        <f t="shared" si="211"/>
        <v>0</v>
      </c>
      <c r="J244" s="26">
        <f t="shared" si="211"/>
        <v>0</v>
      </c>
      <c r="K244" s="26">
        <f t="shared" si="211"/>
        <v>0</v>
      </c>
      <c r="L244" s="26">
        <f t="shared" si="211"/>
        <v>0</v>
      </c>
      <c r="M244" s="26">
        <f t="shared" si="211"/>
        <v>0</v>
      </c>
      <c r="N244" s="26">
        <f t="shared" si="211"/>
        <v>0</v>
      </c>
      <c r="O244" s="26">
        <f t="shared" si="211"/>
        <v>0</v>
      </c>
      <c r="P244" s="26">
        <f t="shared" si="211"/>
        <v>0</v>
      </c>
      <c r="Q244" s="26">
        <f t="shared" si="211"/>
        <v>0</v>
      </c>
      <c r="R244" s="26">
        <f t="shared" si="211"/>
        <v>0</v>
      </c>
      <c r="S244" s="26">
        <f t="shared" si="211"/>
        <v>0</v>
      </c>
      <c r="T244" s="26">
        <f t="shared" si="211"/>
        <v>0</v>
      </c>
      <c r="U244" s="26">
        <f t="shared" si="211"/>
        <v>0</v>
      </c>
      <c r="V244" s="26">
        <f t="shared" si="211"/>
        <v>0</v>
      </c>
      <c r="W244" s="26">
        <f t="shared" si="211"/>
        <v>0</v>
      </c>
      <c r="X244" s="26">
        <f t="shared" si="211"/>
        <v>0</v>
      </c>
      <c r="Y244" s="59"/>
    </row>
    <row r="245" spans="1:25" ht="48" hidden="1">
      <c r="A245" s="28" t="s">
        <v>29</v>
      </c>
      <c r="B245" s="25" t="s">
        <v>211</v>
      </c>
      <c r="C245" s="25" t="s">
        <v>18</v>
      </c>
      <c r="D245" s="25" t="s">
        <v>46</v>
      </c>
      <c r="E245" s="25" t="s">
        <v>44</v>
      </c>
      <c r="F245" s="24">
        <v>100</v>
      </c>
      <c r="G245" s="26">
        <v>0</v>
      </c>
      <c r="H245" s="26">
        <f>G245</f>
        <v>0</v>
      </c>
      <c r="I245" s="26"/>
      <c r="J245" s="26">
        <f>I245</f>
        <v>0</v>
      </c>
      <c r="K245" s="26">
        <f>G245+I245</f>
        <v>0</v>
      </c>
      <c r="L245" s="26">
        <f>H245+J245</f>
        <v>0</v>
      </c>
      <c r="M245" s="26"/>
      <c r="N245" s="26"/>
      <c r="O245" s="26"/>
      <c r="P245" s="26"/>
      <c r="Q245" s="26">
        <f>M245+O245</f>
        <v>0</v>
      </c>
      <c r="R245" s="26">
        <f>N245+P245</f>
        <v>0</v>
      </c>
      <c r="S245" s="26"/>
      <c r="T245" s="26"/>
      <c r="U245" s="27"/>
      <c r="V245" s="27"/>
      <c r="W245" s="26">
        <f>S245+U245</f>
        <v>0</v>
      </c>
      <c r="X245" s="26">
        <f>T245+V245</f>
        <v>0</v>
      </c>
      <c r="Y245" s="59"/>
    </row>
    <row r="246" spans="1:25">
      <c r="A246" s="28" t="s">
        <v>221</v>
      </c>
      <c r="B246" s="24">
        <v>703</v>
      </c>
      <c r="C246" s="25" t="s">
        <v>18</v>
      </c>
      <c r="D246" s="25" t="s">
        <v>222</v>
      </c>
      <c r="E246" s="25"/>
      <c r="F246" s="24"/>
      <c r="G246" s="26">
        <f t="shared" ref="G246:V249" si="212">G247</f>
        <v>3000000</v>
      </c>
      <c r="H246" s="26">
        <f t="shared" si="212"/>
        <v>0</v>
      </c>
      <c r="I246" s="26">
        <f t="shared" si="212"/>
        <v>0</v>
      </c>
      <c r="J246" s="26">
        <f t="shared" si="212"/>
        <v>0</v>
      </c>
      <c r="K246" s="26">
        <f t="shared" si="212"/>
        <v>3000000</v>
      </c>
      <c r="L246" s="26">
        <f t="shared" si="212"/>
        <v>0</v>
      </c>
      <c r="M246" s="26">
        <f t="shared" si="212"/>
        <v>3000000</v>
      </c>
      <c r="N246" s="26">
        <f t="shared" si="212"/>
        <v>0</v>
      </c>
      <c r="O246" s="26">
        <f t="shared" si="212"/>
        <v>0</v>
      </c>
      <c r="P246" s="26">
        <f t="shared" si="212"/>
        <v>0</v>
      </c>
      <c r="Q246" s="26">
        <f t="shared" si="212"/>
        <v>3000000</v>
      </c>
      <c r="R246" s="26">
        <f t="shared" si="212"/>
        <v>0</v>
      </c>
      <c r="S246" s="26">
        <f t="shared" si="212"/>
        <v>3000000</v>
      </c>
      <c r="T246" s="26">
        <f t="shared" si="212"/>
        <v>0</v>
      </c>
      <c r="U246" s="27">
        <f t="shared" si="212"/>
        <v>0</v>
      </c>
      <c r="V246" s="27">
        <f t="shared" si="212"/>
        <v>0</v>
      </c>
      <c r="W246" s="27">
        <f t="shared" ref="S246:X249" si="213">W247</f>
        <v>3000000</v>
      </c>
      <c r="X246" s="27">
        <f t="shared" si="213"/>
        <v>0</v>
      </c>
      <c r="Y246" s="59"/>
    </row>
    <row r="247" spans="1:25">
      <c r="A247" s="30" t="s">
        <v>35</v>
      </c>
      <c r="B247" s="24">
        <v>703</v>
      </c>
      <c r="C247" s="25" t="s">
        <v>18</v>
      </c>
      <c r="D247" s="25" t="s">
        <v>222</v>
      </c>
      <c r="E247" s="25" t="s">
        <v>36</v>
      </c>
      <c r="F247" s="24"/>
      <c r="G247" s="26">
        <f t="shared" si="212"/>
        <v>3000000</v>
      </c>
      <c r="H247" s="26">
        <f t="shared" si="212"/>
        <v>0</v>
      </c>
      <c r="I247" s="26">
        <f t="shared" si="212"/>
        <v>0</v>
      </c>
      <c r="J247" s="26">
        <f t="shared" si="212"/>
        <v>0</v>
      </c>
      <c r="K247" s="26">
        <f t="shared" si="212"/>
        <v>3000000</v>
      </c>
      <c r="L247" s="26">
        <f t="shared" si="212"/>
        <v>0</v>
      </c>
      <c r="M247" s="26">
        <f t="shared" si="212"/>
        <v>3000000</v>
      </c>
      <c r="N247" s="26">
        <f t="shared" si="212"/>
        <v>0</v>
      </c>
      <c r="O247" s="26">
        <f t="shared" si="212"/>
        <v>0</v>
      </c>
      <c r="P247" s="26">
        <f t="shared" si="212"/>
        <v>0</v>
      </c>
      <c r="Q247" s="26">
        <f t="shared" si="212"/>
        <v>3000000</v>
      </c>
      <c r="R247" s="26">
        <f t="shared" si="212"/>
        <v>0</v>
      </c>
      <c r="S247" s="26">
        <f t="shared" si="213"/>
        <v>3000000</v>
      </c>
      <c r="T247" s="26">
        <f t="shared" si="213"/>
        <v>0</v>
      </c>
      <c r="U247" s="27">
        <f t="shared" si="213"/>
        <v>0</v>
      </c>
      <c r="V247" s="27">
        <f t="shared" si="213"/>
        <v>0</v>
      </c>
      <c r="W247" s="27">
        <f t="shared" si="213"/>
        <v>3000000</v>
      </c>
      <c r="X247" s="27">
        <f t="shared" si="213"/>
        <v>0</v>
      </c>
      <c r="Y247" s="59"/>
    </row>
    <row r="248" spans="1:25" ht="24">
      <c r="A248" s="30" t="s">
        <v>37</v>
      </c>
      <c r="B248" s="24">
        <v>703</v>
      </c>
      <c r="C248" s="25" t="s">
        <v>18</v>
      </c>
      <c r="D248" s="25" t="s">
        <v>222</v>
      </c>
      <c r="E248" s="25" t="s">
        <v>38</v>
      </c>
      <c r="F248" s="24"/>
      <c r="G248" s="26">
        <f t="shared" si="212"/>
        <v>3000000</v>
      </c>
      <c r="H248" s="26">
        <f t="shared" si="212"/>
        <v>0</v>
      </c>
      <c r="I248" s="26">
        <f t="shared" si="212"/>
        <v>0</v>
      </c>
      <c r="J248" s="26">
        <f t="shared" si="212"/>
        <v>0</v>
      </c>
      <c r="K248" s="26">
        <f t="shared" si="212"/>
        <v>3000000</v>
      </c>
      <c r="L248" s="26">
        <f t="shared" si="212"/>
        <v>0</v>
      </c>
      <c r="M248" s="26">
        <f t="shared" si="212"/>
        <v>3000000</v>
      </c>
      <c r="N248" s="26">
        <f t="shared" si="212"/>
        <v>0</v>
      </c>
      <c r="O248" s="26">
        <f t="shared" si="212"/>
        <v>0</v>
      </c>
      <c r="P248" s="26">
        <f t="shared" si="212"/>
        <v>0</v>
      </c>
      <c r="Q248" s="26">
        <f t="shared" si="212"/>
        <v>3000000</v>
      </c>
      <c r="R248" s="26">
        <f t="shared" si="212"/>
        <v>0</v>
      </c>
      <c r="S248" s="26">
        <f t="shared" si="213"/>
        <v>3000000</v>
      </c>
      <c r="T248" s="26">
        <f t="shared" si="213"/>
        <v>0</v>
      </c>
      <c r="U248" s="27">
        <f t="shared" si="213"/>
        <v>0</v>
      </c>
      <c r="V248" s="27">
        <f t="shared" si="213"/>
        <v>0</v>
      </c>
      <c r="W248" s="27">
        <f t="shared" si="213"/>
        <v>3000000</v>
      </c>
      <c r="X248" s="27">
        <f t="shared" si="213"/>
        <v>0</v>
      </c>
      <c r="Y248" s="59"/>
    </row>
    <row r="249" spans="1:25">
      <c r="A249" s="29" t="s">
        <v>223</v>
      </c>
      <c r="B249" s="24">
        <v>703</v>
      </c>
      <c r="C249" s="25" t="s">
        <v>18</v>
      </c>
      <c r="D249" s="25" t="s">
        <v>222</v>
      </c>
      <c r="E249" s="25" t="s">
        <v>224</v>
      </c>
      <c r="F249" s="24"/>
      <c r="G249" s="26">
        <f t="shared" si="212"/>
        <v>3000000</v>
      </c>
      <c r="H249" s="26">
        <f t="shared" si="212"/>
        <v>0</v>
      </c>
      <c r="I249" s="26">
        <f t="shared" si="212"/>
        <v>0</v>
      </c>
      <c r="J249" s="26">
        <f t="shared" si="212"/>
        <v>0</v>
      </c>
      <c r="K249" s="26">
        <f t="shared" si="212"/>
        <v>3000000</v>
      </c>
      <c r="L249" s="26">
        <f t="shared" si="212"/>
        <v>0</v>
      </c>
      <c r="M249" s="26">
        <f t="shared" si="212"/>
        <v>3000000</v>
      </c>
      <c r="N249" s="26">
        <f t="shared" si="212"/>
        <v>0</v>
      </c>
      <c r="O249" s="26">
        <f t="shared" si="212"/>
        <v>0</v>
      </c>
      <c r="P249" s="26">
        <f t="shared" si="212"/>
        <v>0</v>
      </c>
      <c r="Q249" s="26">
        <f t="shared" si="212"/>
        <v>3000000</v>
      </c>
      <c r="R249" s="26">
        <f t="shared" si="212"/>
        <v>0</v>
      </c>
      <c r="S249" s="26">
        <f t="shared" si="213"/>
        <v>3000000</v>
      </c>
      <c r="T249" s="26">
        <f t="shared" si="213"/>
        <v>0</v>
      </c>
      <c r="U249" s="27">
        <f t="shared" si="213"/>
        <v>0</v>
      </c>
      <c r="V249" s="27">
        <f t="shared" si="213"/>
        <v>0</v>
      </c>
      <c r="W249" s="27">
        <f t="shared" si="213"/>
        <v>3000000</v>
      </c>
      <c r="X249" s="27">
        <f t="shared" si="213"/>
        <v>0</v>
      </c>
      <c r="Y249" s="59"/>
    </row>
    <row r="250" spans="1:25">
      <c r="A250" s="28" t="s">
        <v>54</v>
      </c>
      <c r="B250" s="24">
        <v>703</v>
      </c>
      <c r="C250" s="25" t="s">
        <v>18</v>
      </c>
      <c r="D250" s="25" t="s">
        <v>222</v>
      </c>
      <c r="E250" s="25" t="s">
        <v>224</v>
      </c>
      <c r="F250" s="24">
        <v>800</v>
      </c>
      <c r="G250" s="26">
        <f>1500000+1500000</f>
        <v>3000000</v>
      </c>
      <c r="H250" s="26"/>
      <c r="I250" s="26"/>
      <c r="J250" s="26"/>
      <c r="K250" s="26">
        <f>G250+I250</f>
        <v>3000000</v>
      </c>
      <c r="L250" s="26">
        <f>H250+J250</f>
        <v>0</v>
      </c>
      <c r="M250" s="26">
        <v>3000000</v>
      </c>
      <c r="N250" s="26"/>
      <c r="O250" s="26"/>
      <c r="P250" s="26"/>
      <c r="Q250" s="26">
        <f>M250+O250</f>
        <v>3000000</v>
      </c>
      <c r="R250" s="26">
        <f>N250+P250</f>
        <v>0</v>
      </c>
      <c r="S250" s="26">
        <f>1500000+1500000</f>
        <v>3000000</v>
      </c>
      <c r="T250" s="26"/>
      <c r="U250" s="27"/>
      <c r="V250" s="27"/>
      <c r="W250" s="27">
        <f>S250+U250</f>
        <v>3000000</v>
      </c>
      <c r="X250" s="27">
        <f>T250+V250</f>
        <v>0</v>
      </c>
      <c r="Y250" s="59"/>
    </row>
    <row r="251" spans="1:25">
      <c r="A251" s="28" t="s">
        <v>70</v>
      </c>
      <c r="B251" s="25" t="s">
        <v>211</v>
      </c>
      <c r="C251" s="25" t="s">
        <v>18</v>
      </c>
      <c r="D251" s="25" t="s">
        <v>71</v>
      </c>
      <c r="E251" s="25"/>
      <c r="F251" s="24"/>
      <c r="G251" s="26">
        <f t="shared" ref="G251:X251" si="214">G252+G258+G269</f>
        <v>10920407.300000001</v>
      </c>
      <c r="H251" s="26">
        <f t="shared" si="214"/>
        <v>0</v>
      </c>
      <c r="I251" s="26">
        <f t="shared" si="214"/>
        <v>0</v>
      </c>
      <c r="J251" s="26">
        <f t="shared" si="214"/>
        <v>0</v>
      </c>
      <c r="K251" s="26">
        <f t="shared" si="214"/>
        <v>10920407.300000001</v>
      </c>
      <c r="L251" s="26">
        <f t="shared" si="214"/>
        <v>0</v>
      </c>
      <c r="M251" s="26">
        <f t="shared" si="214"/>
        <v>2845500</v>
      </c>
      <c r="N251" s="26">
        <f t="shared" si="214"/>
        <v>0</v>
      </c>
      <c r="O251" s="26"/>
      <c r="P251" s="26">
        <f t="shared" si="214"/>
        <v>0</v>
      </c>
      <c r="Q251" s="26">
        <f t="shared" si="214"/>
        <v>2845500</v>
      </c>
      <c r="R251" s="26">
        <f t="shared" si="214"/>
        <v>0</v>
      </c>
      <c r="S251" s="26">
        <f t="shared" si="214"/>
        <v>2845500</v>
      </c>
      <c r="T251" s="26">
        <f t="shared" si="214"/>
        <v>0</v>
      </c>
      <c r="U251" s="27">
        <f t="shared" si="214"/>
        <v>0</v>
      </c>
      <c r="V251" s="27">
        <f t="shared" si="214"/>
        <v>0</v>
      </c>
      <c r="W251" s="27">
        <f t="shared" si="214"/>
        <v>2845500</v>
      </c>
      <c r="X251" s="27">
        <f t="shared" si="214"/>
        <v>0</v>
      </c>
      <c r="Y251" s="59"/>
    </row>
    <row r="252" spans="1:25" ht="24">
      <c r="A252" s="23" t="s">
        <v>72</v>
      </c>
      <c r="B252" s="25" t="s">
        <v>211</v>
      </c>
      <c r="C252" s="25" t="s">
        <v>18</v>
      </c>
      <c r="D252" s="25" t="s">
        <v>71</v>
      </c>
      <c r="E252" s="25" t="s">
        <v>73</v>
      </c>
      <c r="F252" s="24"/>
      <c r="G252" s="26">
        <f t="shared" ref="G252:V254" si="215">G253</f>
        <v>1200000</v>
      </c>
      <c r="H252" s="26">
        <f t="shared" si="215"/>
        <v>0</v>
      </c>
      <c r="I252" s="26">
        <f t="shared" si="215"/>
        <v>0</v>
      </c>
      <c r="J252" s="26">
        <f t="shared" si="215"/>
        <v>0</v>
      </c>
      <c r="K252" s="26">
        <f t="shared" si="215"/>
        <v>1200000</v>
      </c>
      <c r="L252" s="26">
        <f t="shared" si="215"/>
        <v>0</v>
      </c>
      <c r="M252" s="26">
        <f t="shared" si="215"/>
        <v>1200000</v>
      </c>
      <c r="N252" s="26">
        <f t="shared" si="215"/>
        <v>0</v>
      </c>
      <c r="O252" s="26">
        <f t="shared" si="215"/>
        <v>0</v>
      </c>
      <c r="P252" s="26">
        <f t="shared" si="215"/>
        <v>0</v>
      </c>
      <c r="Q252" s="26">
        <f t="shared" si="215"/>
        <v>1200000</v>
      </c>
      <c r="R252" s="26">
        <f t="shared" si="215"/>
        <v>0</v>
      </c>
      <c r="S252" s="26">
        <f t="shared" si="215"/>
        <v>1200000</v>
      </c>
      <c r="T252" s="26">
        <f t="shared" si="215"/>
        <v>0</v>
      </c>
      <c r="U252" s="27">
        <f t="shared" si="215"/>
        <v>0</v>
      </c>
      <c r="V252" s="27">
        <f t="shared" si="215"/>
        <v>0</v>
      </c>
      <c r="W252" s="27">
        <f t="shared" ref="S252:X254" si="216">W253</f>
        <v>1200000</v>
      </c>
      <c r="X252" s="27">
        <f t="shared" si="216"/>
        <v>0</v>
      </c>
      <c r="Y252" s="59"/>
    </row>
    <row r="253" spans="1:25" ht="24">
      <c r="A253" s="28" t="s">
        <v>74</v>
      </c>
      <c r="B253" s="25" t="s">
        <v>211</v>
      </c>
      <c r="C253" s="25" t="s">
        <v>18</v>
      </c>
      <c r="D253" s="25" t="s">
        <v>71</v>
      </c>
      <c r="E253" s="25" t="s">
        <v>75</v>
      </c>
      <c r="F253" s="24"/>
      <c r="G253" s="26">
        <f t="shared" si="215"/>
        <v>1200000</v>
      </c>
      <c r="H253" s="26">
        <f t="shared" si="215"/>
        <v>0</v>
      </c>
      <c r="I253" s="26">
        <f t="shared" si="215"/>
        <v>0</v>
      </c>
      <c r="J253" s="26">
        <f t="shared" si="215"/>
        <v>0</v>
      </c>
      <c r="K253" s="26">
        <f t="shared" si="215"/>
        <v>1200000</v>
      </c>
      <c r="L253" s="26">
        <f t="shared" si="215"/>
        <v>0</v>
      </c>
      <c r="M253" s="26">
        <f t="shared" si="215"/>
        <v>1200000</v>
      </c>
      <c r="N253" s="26">
        <f t="shared" si="215"/>
        <v>0</v>
      </c>
      <c r="O253" s="26">
        <f t="shared" si="215"/>
        <v>0</v>
      </c>
      <c r="P253" s="26">
        <f t="shared" si="215"/>
        <v>0</v>
      </c>
      <c r="Q253" s="26">
        <f t="shared" si="215"/>
        <v>1200000</v>
      </c>
      <c r="R253" s="26">
        <f t="shared" si="215"/>
        <v>0</v>
      </c>
      <c r="S253" s="26">
        <f t="shared" si="216"/>
        <v>1200000</v>
      </c>
      <c r="T253" s="26">
        <f t="shared" si="216"/>
        <v>0</v>
      </c>
      <c r="U253" s="27">
        <f t="shared" si="216"/>
        <v>0</v>
      </c>
      <c r="V253" s="27">
        <f t="shared" si="216"/>
        <v>0</v>
      </c>
      <c r="W253" s="27">
        <f t="shared" si="216"/>
        <v>1200000</v>
      </c>
      <c r="X253" s="27">
        <f t="shared" si="216"/>
        <v>0</v>
      </c>
      <c r="Y253" s="59"/>
    </row>
    <row r="254" spans="1:25" ht="36">
      <c r="A254" s="28" t="s">
        <v>76</v>
      </c>
      <c r="B254" s="25" t="s">
        <v>211</v>
      </c>
      <c r="C254" s="25" t="s">
        <v>18</v>
      </c>
      <c r="D254" s="25" t="s">
        <v>71</v>
      </c>
      <c r="E254" s="25" t="s">
        <v>77</v>
      </c>
      <c r="F254" s="24"/>
      <c r="G254" s="26">
        <f t="shared" si="215"/>
        <v>1200000</v>
      </c>
      <c r="H254" s="26">
        <f t="shared" si="215"/>
        <v>0</v>
      </c>
      <c r="I254" s="26">
        <f t="shared" si="215"/>
        <v>0</v>
      </c>
      <c r="J254" s="26">
        <f t="shared" si="215"/>
        <v>0</v>
      </c>
      <c r="K254" s="26">
        <f t="shared" si="215"/>
        <v>1200000</v>
      </c>
      <c r="L254" s="26">
        <f t="shared" si="215"/>
        <v>0</v>
      </c>
      <c r="M254" s="26">
        <f t="shared" si="215"/>
        <v>1200000</v>
      </c>
      <c r="N254" s="26">
        <f t="shared" si="215"/>
        <v>0</v>
      </c>
      <c r="O254" s="26">
        <f t="shared" si="215"/>
        <v>0</v>
      </c>
      <c r="P254" s="26">
        <f t="shared" si="215"/>
        <v>0</v>
      </c>
      <c r="Q254" s="26">
        <f t="shared" si="215"/>
        <v>1200000</v>
      </c>
      <c r="R254" s="26">
        <f t="shared" si="215"/>
        <v>0</v>
      </c>
      <c r="S254" s="26">
        <f t="shared" si="216"/>
        <v>1200000</v>
      </c>
      <c r="T254" s="26">
        <f t="shared" si="216"/>
        <v>0</v>
      </c>
      <c r="U254" s="27">
        <f t="shared" si="216"/>
        <v>0</v>
      </c>
      <c r="V254" s="27">
        <f t="shared" si="216"/>
        <v>0</v>
      </c>
      <c r="W254" s="27">
        <f t="shared" si="216"/>
        <v>1200000</v>
      </c>
      <c r="X254" s="27">
        <f t="shared" si="216"/>
        <v>0</v>
      </c>
      <c r="Y254" s="59"/>
    </row>
    <row r="255" spans="1:25" ht="48">
      <c r="A255" s="28" t="s">
        <v>78</v>
      </c>
      <c r="B255" s="25" t="s">
        <v>211</v>
      </c>
      <c r="C255" s="25" t="s">
        <v>18</v>
      </c>
      <c r="D255" s="25" t="s">
        <v>71</v>
      </c>
      <c r="E255" s="25" t="s">
        <v>79</v>
      </c>
      <c r="F255" s="24"/>
      <c r="G255" s="26">
        <f>G257+G256</f>
        <v>1200000</v>
      </c>
      <c r="H255" s="26">
        <f t="shared" ref="H255:X255" si="217">H257+H256</f>
        <v>0</v>
      </c>
      <c r="I255" s="26">
        <f t="shared" si="217"/>
        <v>0</v>
      </c>
      <c r="J255" s="26">
        <f t="shared" si="217"/>
        <v>0</v>
      </c>
      <c r="K255" s="26">
        <f t="shared" si="217"/>
        <v>1200000</v>
      </c>
      <c r="L255" s="26">
        <f t="shared" si="217"/>
        <v>0</v>
      </c>
      <c r="M255" s="26">
        <f t="shared" si="217"/>
        <v>1200000</v>
      </c>
      <c r="N255" s="26">
        <f t="shared" si="217"/>
        <v>0</v>
      </c>
      <c r="O255" s="26">
        <f t="shared" si="217"/>
        <v>0</v>
      </c>
      <c r="P255" s="26">
        <f t="shared" si="217"/>
        <v>0</v>
      </c>
      <c r="Q255" s="26">
        <f t="shared" si="217"/>
        <v>1200000</v>
      </c>
      <c r="R255" s="26">
        <f t="shared" si="217"/>
        <v>0</v>
      </c>
      <c r="S255" s="26">
        <f t="shared" si="217"/>
        <v>1200000</v>
      </c>
      <c r="T255" s="26">
        <f t="shared" si="217"/>
        <v>0</v>
      </c>
      <c r="U255" s="27">
        <f t="shared" si="217"/>
        <v>0</v>
      </c>
      <c r="V255" s="27">
        <f t="shared" si="217"/>
        <v>0</v>
      </c>
      <c r="W255" s="27">
        <f t="shared" si="217"/>
        <v>1200000</v>
      </c>
      <c r="X255" s="27">
        <f t="shared" si="217"/>
        <v>0</v>
      </c>
      <c r="Y255" s="59"/>
    </row>
    <row r="256" spans="1:25" hidden="1">
      <c r="A256" s="28" t="s">
        <v>57</v>
      </c>
      <c r="B256" s="25" t="s">
        <v>211</v>
      </c>
      <c r="C256" s="25" t="s">
        <v>18</v>
      </c>
      <c r="D256" s="25" t="s">
        <v>71</v>
      </c>
      <c r="E256" s="25" t="s">
        <v>79</v>
      </c>
      <c r="F256" s="24">
        <v>300</v>
      </c>
      <c r="G256" s="26">
        <v>0</v>
      </c>
      <c r="H256" s="26"/>
      <c r="I256" s="26"/>
      <c r="J256" s="26"/>
      <c r="K256" s="26">
        <f>G256+I256</f>
        <v>0</v>
      </c>
      <c r="L256" s="26"/>
      <c r="M256" s="26"/>
      <c r="N256" s="26"/>
      <c r="O256" s="26"/>
      <c r="P256" s="26"/>
      <c r="Q256" s="26">
        <f>M256+O256</f>
        <v>0</v>
      </c>
      <c r="R256" s="26"/>
      <c r="S256" s="26"/>
      <c r="T256" s="26"/>
      <c r="U256" s="27"/>
      <c r="V256" s="27"/>
      <c r="W256" s="27">
        <f>S256+U256</f>
        <v>0</v>
      </c>
      <c r="X256" s="27"/>
      <c r="Y256" s="59"/>
    </row>
    <row r="257" spans="1:25">
      <c r="A257" s="28" t="s">
        <v>54</v>
      </c>
      <c r="B257" s="25" t="s">
        <v>211</v>
      </c>
      <c r="C257" s="25" t="s">
        <v>18</v>
      </c>
      <c r="D257" s="25" t="s">
        <v>71</v>
      </c>
      <c r="E257" s="25" t="s">
        <v>79</v>
      </c>
      <c r="F257" s="24">
        <v>800</v>
      </c>
      <c r="G257" s="26">
        <v>1200000</v>
      </c>
      <c r="H257" s="26">
        <v>0</v>
      </c>
      <c r="I257" s="26"/>
      <c r="J257" s="26"/>
      <c r="K257" s="26">
        <f>G257+I257</f>
        <v>1200000</v>
      </c>
      <c r="L257" s="26">
        <f>H257+J257</f>
        <v>0</v>
      </c>
      <c r="M257" s="26">
        <v>1200000</v>
      </c>
      <c r="N257" s="26"/>
      <c r="O257" s="26"/>
      <c r="P257" s="26"/>
      <c r="Q257" s="26">
        <f>M257+O257</f>
        <v>1200000</v>
      </c>
      <c r="R257" s="26">
        <f>N257+P257</f>
        <v>0</v>
      </c>
      <c r="S257" s="26">
        <v>1200000</v>
      </c>
      <c r="T257" s="26"/>
      <c r="U257" s="27"/>
      <c r="V257" s="27"/>
      <c r="W257" s="27">
        <f>S257+U257</f>
        <v>1200000</v>
      </c>
      <c r="X257" s="27">
        <f>T257+V257</f>
        <v>0</v>
      </c>
      <c r="Y257" s="59"/>
    </row>
    <row r="258" spans="1:25" ht="24">
      <c r="A258" s="28" t="s">
        <v>21</v>
      </c>
      <c r="B258" s="25" t="s">
        <v>211</v>
      </c>
      <c r="C258" s="25" t="s">
        <v>18</v>
      </c>
      <c r="D258" s="25" t="s">
        <v>71</v>
      </c>
      <c r="E258" s="25" t="s">
        <v>22</v>
      </c>
      <c r="F258" s="24"/>
      <c r="G258" s="26">
        <f>G259</f>
        <v>1145500</v>
      </c>
      <c r="H258" s="26">
        <f t="shared" ref="H258:L258" si="218">H259</f>
        <v>0</v>
      </c>
      <c r="I258" s="26">
        <f t="shared" si="218"/>
        <v>0</v>
      </c>
      <c r="J258" s="26">
        <f t="shared" si="218"/>
        <v>0</v>
      </c>
      <c r="K258" s="26">
        <f t="shared" si="218"/>
        <v>1145500</v>
      </c>
      <c r="L258" s="26">
        <f t="shared" si="218"/>
        <v>0</v>
      </c>
      <c r="M258" s="26">
        <f>M259</f>
        <v>1145500</v>
      </c>
      <c r="N258" s="26">
        <f t="shared" ref="N258:R258" si="219">N259</f>
        <v>0</v>
      </c>
      <c r="O258" s="26">
        <f t="shared" si="219"/>
        <v>0</v>
      </c>
      <c r="P258" s="26">
        <f t="shared" si="219"/>
        <v>0</v>
      </c>
      <c r="Q258" s="26">
        <f t="shared" si="219"/>
        <v>1145500</v>
      </c>
      <c r="R258" s="26">
        <f t="shared" si="219"/>
        <v>0</v>
      </c>
      <c r="S258" s="26">
        <f>S259</f>
        <v>1145500</v>
      </c>
      <c r="T258" s="26">
        <f t="shared" ref="T258:X258" si="220">T259</f>
        <v>0</v>
      </c>
      <c r="U258" s="27">
        <f t="shared" si="220"/>
        <v>0</v>
      </c>
      <c r="V258" s="27">
        <f t="shared" si="220"/>
        <v>0</v>
      </c>
      <c r="W258" s="27">
        <f t="shared" si="220"/>
        <v>1145500</v>
      </c>
      <c r="X258" s="27">
        <f t="shared" si="220"/>
        <v>0</v>
      </c>
      <c r="Y258" s="59"/>
    </row>
    <row r="259" spans="1:25" ht="24">
      <c r="A259" s="28" t="s">
        <v>80</v>
      </c>
      <c r="B259" s="25" t="s">
        <v>211</v>
      </c>
      <c r="C259" s="25" t="s">
        <v>18</v>
      </c>
      <c r="D259" s="25" t="s">
        <v>71</v>
      </c>
      <c r="E259" s="25" t="s">
        <v>81</v>
      </c>
      <c r="F259" s="24"/>
      <c r="G259" s="26">
        <f>G260+G263+G266</f>
        <v>1145500</v>
      </c>
      <c r="H259" s="26">
        <f t="shared" ref="H259:L259" si="221">H260+H263+H266</f>
        <v>0</v>
      </c>
      <c r="I259" s="26">
        <f t="shared" si="221"/>
        <v>0</v>
      </c>
      <c r="J259" s="26">
        <f t="shared" si="221"/>
        <v>0</v>
      </c>
      <c r="K259" s="26">
        <f t="shared" si="221"/>
        <v>1145500</v>
      </c>
      <c r="L259" s="26">
        <f t="shared" si="221"/>
        <v>0</v>
      </c>
      <c r="M259" s="26">
        <f>M260+M263+M266</f>
        <v>1145500</v>
      </c>
      <c r="N259" s="26">
        <f t="shared" ref="N259:R259" si="222">N260+N263+N266</f>
        <v>0</v>
      </c>
      <c r="O259" s="26">
        <f t="shared" si="222"/>
        <v>0</v>
      </c>
      <c r="P259" s="26">
        <f t="shared" si="222"/>
        <v>0</v>
      </c>
      <c r="Q259" s="26">
        <f t="shared" si="222"/>
        <v>1145500</v>
      </c>
      <c r="R259" s="26">
        <f t="shared" si="222"/>
        <v>0</v>
      </c>
      <c r="S259" s="26">
        <f>S260+S263+S266</f>
        <v>1145500</v>
      </c>
      <c r="T259" s="26">
        <f t="shared" ref="T259:X259" si="223">T260+T263+T266</f>
        <v>0</v>
      </c>
      <c r="U259" s="27">
        <f t="shared" si="223"/>
        <v>0</v>
      </c>
      <c r="V259" s="27">
        <f t="shared" si="223"/>
        <v>0</v>
      </c>
      <c r="W259" s="27">
        <f t="shared" si="223"/>
        <v>1145500</v>
      </c>
      <c r="X259" s="27">
        <f t="shared" si="223"/>
        <v>0</v>
      </c>
      <c r="Y259" s="59"/>
    </row>
    <row r="260" spans="1:25" ht="48">
      <c r="A260" s="28" t="s">
        <v>82</v>
      </c>
      <c r="B260" s="25" t="s">
        <v>211</v>
      </c>
      <c r="C260" s="25" t="s">
        <v>18</v>
      </c>
      <c r="D260" s="25" t="s">
        <v>71</v>
      </c>
      <c r="E260" s="25" t="s">
        <v>83</v>
      </c>
      <c r="F260" s="24"/>
      <c r="G260" s="26">
        <f t="shared" ref="G260:V261" si="224">G261</f>
        <v>1010100</v>
      </c>
      <c r="H260" s="26">
        <f t="shared" si="224"/>
        <v>0</v>
      </c>
      <c r="I260" s="26">
        <f t="shared" si="224"/>
        <v>0</v>
      </c>
      <c r="J260" s="26">
        <f t="shared" si="224"/>
        <v>0</v>
      </c>
      <c r="K260" s="26">
        <f t="shared" si="224"/>
        <v>1010100</v>
      </c>
      <c r="L260" s="26">
        <f t="shared" si="224"/>
        <v>0</v>
      </c>
      <c r="M260" s="26">
        <f t="shared" si="224"/>
        <v>1010100</v>
      </c>
      <c r="N260" s="26">
        <f t="shared" si="224"/>
        <v>0</v>
      </c>
      <c r="O260" s="26">
        <f t="shared" si="224"/>
        <v>0</v>
      </c>
      <c r="P260" s="26">
        <f t="shared" si="224"/>
        <v>0</v>
      </c>
      <c r="Q260" s="26">
        <f t="shared" si="224"/>
        <v>1010100</v>
      </c>
      <c r="R260" s="26">
        <f t="shared" si="224"/>
        <v>0</v>
      </c>
      <c r="S260" s="26">
        <f t="shared" si="224"/>
        <v>1010100</v>
      </c>
      <c r="T260" s="26">
        <f t="shared" si="224"/>
        <v>0</v>
      </c>
      <c r="U260" s="27">
        <f t="shared" si="224"/>
        <v>0</v>
      </c>
      <c r="V260" s="27">
        <f t="shared" si="224"/>
        <v>0</v>
      </c>
      <c r="W260" s="27">
        <f t="shared" ref="U260:X261" si="225">W261</f>
        <v>1010100</v>
      </c>
      <c r="X260" s="27">
        <f t="shared" si="225"/>
        <v>0</v>
      </c>
      <c r="Y260" s="59"/>
    </row>
    <row r="261" spans="1:25" ht="36">
      <c r="A261" s="29" t="s">
        <v>84</v>
      </c>
      <c r="B261" s="25" t="s">
        <v>211</v>
      </c>
      <c r="C261" s="25" t="s">
        <v>18</v>
      </c>
      <c r="D261" s="25" t="s">
        <v>71</v>
      </c>
      <c r="E261" s="25" t="s">
        <v>85</v>
      </c>
      <c r="F261" s="24"/>
      <c r="G261" s="26">
        <f>G262</f>
        <v>1010100</v>
      </c>
      <c r="H261" s="26">
        <f>H262</f>
        <v>0</v>
      </c>
      <c r="I261" s="26">
        <f t="shared" si="224"/>
        <v>0</v>
      </c>
      <c r="J261" s="26">
        <f t="shared" si="224"/>
        <v>0</v>
      </c>
      <c r="K261" s="26">
        <f t="shared" si="224"/>
        <v>1010100</v>
      </c>
      <c r="L261" s="26">
        <f t="shared" si="224"/>
        <v>0</v>
      </c>
      <c r="M261" s="26">
        <f>M262</f>
        <v>1010100</v>
      </c>
      <c r="N261" s="26">
        <f>N262</f>
        <v>0</v>
      </c>
      <c r="O261" s="26">
        <f t="shared" si="224"/>
        <v>0</v>
      </c>
      <c r="P261" s="26">
        <f t="shared" si="224"/>
        <v>0</v>
      </c>
      <c r="Q261" s="26">
        <f t="shared" si="224"/>
        <v>1010100</v>
      </c>
      <c r="R261" s="26">
        <f t="shared" si="224"/>
        <v>0</v>
      </c>
      <c r="S261" s="26">
        <f>S262</f>
        <v>1010100</v>
      </c>
      <c r="T261" s="26">
        <f>T262</f>
        <v>0</v>
      </c>
      <c r="U261" s="27">
        <f t="shared" si="225"/>
        <v>0</v>
      </c>
      <c r="V261" s="27">
        <f t="shared" si="225"/>
        <v>0</v>
      </c>
      <c r="W261" s="27">
        <f t="shared" si="225"/>
        <v>1010100</v>
      </c>
      <c r="X261" s="27">
        <f t="shared" si="225"/>
        <v>0</v>
      </c>
      <c r="Y261" s="59"/>
    </row>
    <row r="262" spans="1:25" ht="24">
      <c r="A262" s="28" t="s">
        <v>30</v>
      </c>
      <c r="B262" s="25" t="s">
        <v>211</v>
      </c>
      <c r="C262" s="25" t="s">
        <v>18</v>
      </c>
      <c r="D262" s="25" t="s">
        <v>71</v>
      </c>
      <c r="E262" s="25" t="s">
        <v>85</v>
      </c>
      <c r="F262" s="24">
        <v>200</v>
      </c>
      <c r="G262" s="26">
        <v>1010100</v>
      </c>
      <c r="H262" s="26"/>
      <c r="I262" s="26"/>
      <c r="J262" s="26"/>
      <c r="K262" s="26">
        <f>G262+I262</f>
        <v>1010100</v>
      </c>
      <c r="L262" s="26">
        <f>H262+J262</f>
        <v>0</v>
      </c>
      <c r="M262" s="26">
        <v>1010100</v>
      </c>
      <c r="N262" s="26"/>
      <c r="O262" s="26"/>
      <c r="P262" s="26"/>
      <c r="Q262" s="26">
        <f>M262+O262</f>
        <v>1010100</v>
      </c>
      <c r="R262" s="26">
        <f>N262+P262</f>
        <v>0</v>
      </c>
      <c r="S262" s="26">
        <v>1010100</v>
      </c>
      <c r="T262" s="26"/>
      <c r="U262" s="27"/>
      <c r="V262" s="27"/>
      <c r="W262" s="27">
        <f>S262+U262</f>
        <v>1010100</v>
      </c>
      <c r="X262" s="27">
        <f>T262+V262</f>
        <v>0</v>
      </c>
      <c r="Y262" s="59"/>
    </row>
    <row r="263" spans="1:25" ht="36">
      <c r="A263" s="28" t="s">
        <v>86</v>
      </c>
      <c r="B263" s="25" t="s">
        <v>211</v>
      </c>
      <c r="C263" s="25" t="s">
        <v>18</v>
      </c>
      <c r="D263" s="25" t="s">
        <v>71</v>
      </c>
      <c r="E263" s="25" t="s">
        <v>87</v>
      </c>
      <c r="F263" s="24"/>
      <c r="G263" s="26">
        <f>G264</f>
        <v>87000</v>
      </c>
      <c r="H263" s="26">
        <f>H264</f>
        <v>0</v>
      </c>
      <c r="I263" s="26">
        <f t="shared" ref="I263:L264" si="226">I264</f>
        <v>0</v>
      </c>
      <c r="J263" s="26">
        <f t="shared" si="226"/>
        <v>0</v>
      </c>
      <c r="K263" s="26">
        <f t="shared" si="226"/>
        <v>87000</v>
      </c>
      <c r="L263" s="26">
        <f t="shared" si="226"/>
        <v>0</v>
      </c>
      <c r="M263" s="26">
        <f>M264</f>
        <v>87000</v>
      </c>
      <c r="N263" s="26">
        <f>N264</f>
        <v>0</v>
      </c>
      <c r="O263" s="26">
        <f t="shared" ref="O263:R264" si="227">O264</f>
        <v>0</v>
      </c>
      <c r="P263" s="26">
        <f t="shared" si="227"/>
        <v>0</v>
      </c>
      <c r="Q263" s="26">
        <f t="shared" si="227"/>
        <v>87000</v>
      </c>
      <c r="R263" s="26">
        <f t="shared" si="227"/>
        <v>0</v>
      </c>
      <c r="S263" s="26">
        <f>S264</f>
        <v>87000</v>
      </c>
      <c r="T263" s="26">
        <f>T264</f>
        <v>0</v>
      </c>
      <c r="U263" s="27">
        <f t="shared" ref="U263:X264" si="228">U264</f>
        <v>0</v>
      </c>
      <c r="V263" s="27">
        <f t="shared" si="228"/>
        <v>0</v>
      </c>
      <c r="W263" s="27">
        <f t="shared" si="228"/>
        <v>87000</v>
      </c>
      <c r="X263" s="27">
        <f t="shared" si="228"/>
        <v>0</v>
      </c>
      <c r="Y263" s="59"/>
    </row>
    <row r="264" spans="1:25" ht="36">
      <c r="A264" s="29" t="s">
        <v>88</v>
      </c>
      <c r="B264" s="25" t="s">
        <v>211</v>
      </c>
      <c r="C264" s="25" t="s">
        <v>18</v>
      </c>
      <c r="D264" s="25" t="s">
        <v>71</v>
      </c>
      <c r="E264" s="25" t="s">
        <v>89</v>
      </c>
      <c r="F264" s="24"/>
      <c r="G264" s="26">
        <f>G265</f>
        <v>87000</v>
      </c>
      <c r="H264" s="26">
        <f>H265</f>
        <v>0</v>
      </c>
      <c r="I264" s="26">
        <f t="shared" si="226"/>
        <v>0</v>
      </c>
      <c r="J264" s="26">
        <f t="shared" si="226"/>
        <v>0</v>
      </c>
      <c r="K264" s="26">
        <f t="shared" si="226"/>
        <v>87000</v>
      </c>
      <c r="L264" s="26">
        <f t="shared" si="226"/>
        <v>0</v>
      </c>
      <c r="M264" s="26">
        <f>M265</f>
        <v>87000</v>
      </c>
      <c r="N264" s="26">
        <f>N265</f>
        <v>0</v>
      </c>
      <c r="O264" s="26">
        <f t="shared" si="227"/>
        <v>0</v>
      </c>
      <c r="P264" s="26">
        <f t="shared" si="227"/>
        <v>0</v>
      </c>
      <c r="Q264" s="26">
        <f t="shared" si="227"/>
        <v>87000</v>
      </c>
      <c r="R264" s="26">
        <f t="shared" si="227"/>
        <v>0</v>
      </c>
      <c r="S264" s="26">
        <f>S265</f>
        <v>87000</v>
      </c>
      <c r="T264" s="26">
        <f>T265</f>
        <v>0</v>
      </c>
      <c r="U264" s="27">
        <f t="shared" si="228"/>
        <v>0</v>
      </c>
      <c r="V264" s="27">
        <f t="shared" si="228"/>
        <v>0</v>
      </c>
      <c r="W264" s="27">
        <f t="shared" si="228"/>
        <v>87000</v>
      </c>
      <c r="X264" s="27">
        <f t="shared" si="228"/>
        <v>0</v>
      </c>
      <c r="Y264" s="59"/>
    </row>
    <row r="265" spans="1:25" ht="24">
      <c r="A265" s="28" t="s">
        <v>30</v>
      </c>
      <c r="B265" s="25" t="s">
        <v>211</v>
      </c>
      <c r="C265" s="25" t="s">
        <v>18</v>
      </c>
      <c r="D265" s="25" t="s">
        <v>71</v>
      </c>
      <c r="E265" s="25" t="s">
        <v>89</v>
      </c>
      <c r="F265" s="24">
        <v>200</v>
      </c>
      <c r="G265" s="26">
        <v>87000</v>
      </c>
      <c r="H265" s="26"/>
      <c r="I265" s="26"/>
      <c r="J265" s="26"/>
      <c r="K265" s="26">
        <f>G265+I265</f>
        <v>87000</v>
      </c>
      <c r="L265" s="26">
        <f>H265+J265</f>
        <v>0</v>
      </c>
      <c r="M265" s="26">
        <v>87000</v>
      </c>
      <c r="N265" s="26"/>
      <c r="O265" s="26">
        <v>0</v>
      </c>
      <c r="P265" s="26"/>
      <c r="Q265" s="26">
        <f>M265+O265</f>
        <v>87000</v>
      </c>
      <c r="R265" s="26">
        <f>N265+P265</f>
        <v>0</v>
      </c>
      <c r="S265" s="26">
        <v>87000</v>
      </c>
      <c r="T265" s="26"/>
      <c r="U265" s="27">
        <v>0</v>
      </c>
      <c r="V265" s="27"/>
      <c r="W265" s="27">
        <f>S265+U265</f>
        <v>87000</v>
      </c>
      <c r="X265" s="27">
        <f>T265+V265</f>
        <v>0</v>
      </c>
      <c r="Y265" s="59"/>
    </row>
    <row r="266" spans="1:25" ht="36">
      <c r="A266" s="28" t="s">
        <v>90</v>
      </c>
      <c r="B266" s="25" t="s">
        <v>211</v>
      </c>
      <c r="C266" s="25" t="s">
        <v>18</v>
      </c>
      <c r="D266" s="25" t="s">
        <v>71</v>
      </c>
      <c r="E266" s="25" t="s">
        <v>91</v>
      </c>
      <c r="F266" s="24"/>
      <c r="G266" s="26">
        <f>G267</f>
        <v>48400</v>
      </c>
      <c r="H266" s="26">
        <f>H267</f>
        <v>0</v>
      </c>
      <c r="I266" s="26">
        <f t="shared" ref="I266:L267" si="229">I267</f>
        <v>0</v>
      </c>
      <c r="J266" s="26">
        <f t="shared" si="229"/>
        <v>0</v>
      </c>
      <c r="K266" s="26">
        <f t="shared" si="229"/>
        <v>48400</v>
      </c>
      <c r="L266" s="26">
        <f t="shared" si="229"/>
        <v>0</v>
      </c>
      <c r="M266" s="26">
        <f>M267</f>
        <v>48400</v>
      </c>
      <c r="N266" s="26">
        <f>N267</f>
        <v>0</v>
      </c>
      <c r="O266" s="26">
        <f t="shared" ref="O266:R267" si="230">O267</f>
        <v>0</v>
      </c>
      <c r="P266" s="26">
        <f t="shared" si="230"/>
        <v>0</v>
      </c>
      <c r="Q266" s="26">
        <f t="shared" si="230"/>
        <v>48400</v>
      </c>
      <c r="R266" s="26">
        <f t="shared" si="230"/>
        <v>0</v>
      </c>
      <c r="S266" s="26">
        <f>S267</f>
        <v>48400</v>
      </c>
      <c r="T266" s="26">
        <f>T267</f>
        <v>0</v>
      </c>
      <c r="U266" s="27">
        <f t="shared" ref="U266:X267" si="231">U267</f>
        <v>0</v>
      </c>
      <c r="V266" s="27">
        <f t="shared" si="231"/>
        <v>0</v>
      </c>
      <c r="W266" s="27">
        <f t="shared" si="231"/>
        <v>48400</v>
      </c>
      <c r="X266" s="27">
        <f t="shared" si="231"/>
        <v>0</v>
      </c>
      <c r="Y266" s="59"/>
    </row>
    <row r="267" spans="1:25" ht="24">
      <c r="A267" s="29" t="s">
        <v>92</v>
      </c>
      <c r="B267" s="25" t="s">
        <v>211</v>
      </c>
      <c r="C267" s="25" t="s">
        <v>18</v>
      </c>
      <c r="D267" s="25" t="s">
        <v>71</v>
      </c>
      <c r="E267" s="25" t="s">
        <v>93</v>
      </c>
      <c r="F267" s="24"/>
      <c r="G267" s="26">
        <f>G268</f>
        <v>48400</v>
      </c>
      <c r="H267" s="26">
        <f>H268</f>
        <v>0</v>
      </c>
      <c r="I267" s="26">
        <f t="shared" si="229"/>
        <v>0</v>
      </c>
      <c r="J267" s="26">
        <f t="shared" si="229"/>
        <v>0</v>
      </c>
      <c r="K267" s="26">
        <f t="shared" si="229"/>
        <v>48400</v>
      </c>
      <c r="L267" s="26">
        <f t="shared" si="229"/>
        <v>0</v>
      </c>
      <c r="M267" s="26">
        <f>M268</f>
        <v>48400</v>
      </c>
      <c r="N267" s="26">
        <f>N268</f>
        <v>0</v>
      </c>
      <c r="O267" s="26">
        <f t="shared" si="230"/>
        <v>0</v>
      </c>
      <c r="P267" s="26">
        <f t="shared" si="230"/>
        <v>0</v>
      </c>
      <c r="Q267" s="26">
        <f t="shared" si="230"/>
        <v>48400</v>
      </c>
      <c r="R267" s="26">
        <f t="shared" si="230"/>
        <v>0</v>
      </c>
      <c r="S267" s="26">
        <f>S268</f>
        <v>48400</v>
      </c>
      <c r="T267" s="26">
        <f>T268</f>
        <v>0</v>
      </c>
      <c r="U267" s="27">
        <f t="shared" si="231"/>
        <v>0</v>
      </c>
      <c r="V267" s="27">
        <f t="shared" si="231"/>
        <v>0</v>
      </c>
      <c r="W267" s="27">
        <f t="shared" si="231"/>
        <v>48400</v>
      </c>
      <c r="X267" s="27">
        <f t="shared" si="231"/>
        <v>0</v>
      </c>
      <c r="Y267" s="59"/>
    </row>
    <row r="268" spans="1:25" ht="24">
      <c r="A268" s="28" t="s">
        <v>30</v>
      </c>
      <c r="B268" s="25" t="s">
        <v>211</v>
      </c>
      <c r="C268" s="25" t="s">
        <v>18</v>
      </c>
      <c r="D268" s="25" t="s">
        <v>71</v>
      </c>
      <c r="E268" s="25" t="s">
        <v>93</v>
      </c>
      <c r="F268" s="24">
        <v>200</v>
      </c>
      <c r="G268" s="26">
        <v>48400</v>
      </c>
      <c r="H268" s="26"/>
      <c r="I268" s="26"/>
      <c r="J268" s="26"/>
      <c r="K268" s="26">
        <f>G268+I268</f>
        <v>48400</v>
      </c>
      <c r="L268" s="26">
        <f>H268+J268</f>
        <v>0</v>
      </c>
      <c r="M268" s="26">
        <v>48400</v>
      </c>
      <c r="N268" s="26"/>
      <c r="O268" s="26"/>
      <c r="P268" s="26"/>
      <c r="Q268" s="26">
        <f>M268+O268</f>
        <v>48400</v>
      </c>
      <c r="R268" s="26">
        <f>N268+P268</f>
        <v>0</v>
      </c>
      <c r="S268" s="26">
        <v>48400</v>
      </c>
      <c r="T268" s="26"/>
      <c r="U268" s="27"/>
      <c r="V268" s="27"/>
      <c r="W268" s="27">
        <f>S268+U268</f>
        <v>48400</v>
      </c>
      <c r="X268" s="27">
        <f>T268+V268</f>
        <v>0</v>
      </c>
      <c r="Y268" s="59"/>
    </row>
    <row r="269" spans="1:25">
      <c r="A269" s="30" t="s">
        <v>35</v>
      </c>
      <c r="B269" s="25" t="s">
        <v>211</v>
      </c>
      <c r="C269" s="25" t="s">
        <v>18</v>
      </c>
      <c r="D269" s="25" t="s">
        <v>71</v>
      </c>
      <c r="E269" s="25" t="s">
        <v>36</v>
      </c>
      <c r="F269" s="24"/>
      <c r="G269" s="26">
        <f t="shared" ref="G269:V270" si="232">G270</f>
        <v>8574907.3000000007</v>
      </c>
      <c r="H269" s="26">
        <f t="shared" si="232"/>
        <v>0</v>
      </c>
      <c r="I269" s="26">
        <f t="shared" si="232"/>
        <v>0</v>
      </c>
      <c r="J269" s="26">
        <f t="shared" si="232"/>
        <v>0</v>
      </c>
      <c r="K269" s="26">
        <f t="shared" si="232"/>
        <v>8574907.3000000007</v>
      </c>
      <c r="L269" s="26">
        <f t="shared" si="232"/>
        <v>0</v>
      </c>
      <c r="M269" s="26">
        <f t="shared" si="232"/>
        <v>500000</v>
      </c>
      <c r="N269" s="26">
        <f t="shared" si="232"/>
        <v>0</v>
      </c>
      <c r="O269" s="26">
        <f t="shared" si="232"/>
        <v>0</v>
      </c>
      <c r="P269" s="26">
        <f t="shared" si="232"/>
        <v>0</v>
      </c>
      <c r="Q269" s="26">
        <f t="shared" si="232"/>
        <v>500000</v>
      </c>
      <c r="R269" s="26">
        <f t="shared" si="232"/>
        <v>0</v>
      </c>
      <c r="S269" s="26">
        <f t="shared" si="232"/>
        <v>500000</v>
      </c>
      <c r="T269" s="26">
        <f t="shared" si="232"/>
        <v>0</v>
      </c>
      <c r="U269" s="27">
        <f t="shared" si="232"/>
        <v>0</v>
      </c>
      <c r="V269" s="27">
        <f t="shared" si="232"/>
        <v>0</v>
      </c>
      <c r="W269" s="27">
        <f t="shared" ref="T269:X270" si="233">W270</f>
        <v>500000</v>
      </c>
      <c r="X269" s="27">
        <f t="shared" si="233"/>
        <v>0</v>
      </c>
      <c r="Y269" s="59"/>
    </row>
    <row r="270" spans="1:25" ht="24">
      <c r="A270" s="30" t="s">
        <v>37</v>
      </c>
      <c r="B270" s="25" t="s">
        <v>211</v>
      </c>
      <c r="C270" s="25" t="s">
        <v>18</v>
      </c>
      <c r="D270" s="25" t="s">
        <v>71</v>
      </c>
      <c r="E270" s="25" t="s">
        <v>38</v>
      </c>
      <c r="F270" s="24"/>
      <c r="G270" s="26">
        <f>G271</f>
        <v>8574907.3000000007</v>
      </c>
      <c r="H270" s="26">
        <f t="shared" si="232"/>
        <v>0</v>
      </c>
      <c r="I270" s="26">
        <f t="shared" si="232"/>
        <v>0</v>
      </c>
      <c r="J270" s="26">
        <f t="shared" si="232"/>
        <v>0</v>
      </c>
      <c r="K270" s="26">
        <f t="shared" si="232"/>
        <v>8574907.3000000007</v>
      </c>
      <c r="L270" s="26">
        <f t="shared" si="232"/>
        <v>0</v>
      </c>
      <c r="M270" s="26">
        <f>M271</f>
        <v>500000</v>
      </c>
      <c r="N270" s="26">
        <f t="shared" si="232"/>
        <v>0</v>
      </c>
      <c r="O270" s="26">
        <f t="shared" si="232"/>
        <v>0</v>
      </c>
      <c r="P270" s="26">
        <f t="shared" si="232"/>
        <v>0</v>
      </c>
      <c r="Q270" s="26">
        <f t="shared" si="232"/>
        <v>500000</v>
      </c>
      <c r="R270" s="26">
        <f t="shared" si="232"/>
        <v>0</v>
      </c>
      <c r="S270" s="26">
        <f>S271</f>
        <v>500000</v>
      </c>
      <c r="T270" s="26">
        <f t="shared" si="233"/>
        <v>0</v>
      </c>
      <c r="U270" s="27">
        <f t="shared" si="233"/>
        <v>0</v>
      </c>
      <c r="V270" s="27">
        <f t="shared" si="233"/>
        <v>0</v>
      </c>
      <c r="W270" s="27">
        <f t="shared" si="233"/>
        <v>500000</v>
      </c>
      <c r="X270" s="27">
        <f t="shared" si="233"/>
        <v>0</v>
      </c>
      <c r="Y270" s="59"/>
    </row>
    <row r="271" spans="1:25" ht="24">
      <c r="A271" s="31" t="s">
        <v>98</v>
      </c>
      <c r="B271" s="25" t="s">
        <v>211</v>
      </c>
      <c r="C271" s="25" t="s">
        <v>18</v>
      </c>
      <c r="D271" s="25" t="s">
        <v>71</v>
      </c>
      <c r="E271" s="25" t="s">
        <v>99</v>
      </c>
      <c r="F271" s="24"/>
      <c r="G271" s="26">
        <f t="shared" ref="G271:L271" si="234">SUM(G272:G273)</f>
        <v>8574907.3000000007</v>
      </c>
      <c r="H271" s="26">
        <f t="shared" si="234"/>
        <v>0</v>
      </c>
      <c r="I271" s="26">
        <f t="shared" si="234"/>
        <v>0</v>
      </c>
      <c r="J271" s="26">
        <f t="shared" si="234"/>
        <v>0</v>
      </c>
      <c r="K271" s="26">
        <f t="shared" si="234"/>
        <v>8574907.3000000007</v>
      </c>
      <c r="L271" s="26">
        <f t="shared" si="234"/>
        <v>0</v>
      </c>
      <c r="M271" s="26">
        <f t="shared" ref="M271:X271" si="235">SUM(M272:M273)</f>
        <v>500000</v>
      </c>
      <c r="N271" s="26">
        <f t="shared" si="235"/>
        <v>0</v>
      </c>
      <c r="O271" s="26">
        <f t="shared" si="235"/>
        <v>0</v>
      </c>
      <c r="P271" s="26">
        <f t="shared" si="235"/>
        <v>0</v>
      </c>
      <c r="Q271" s="26">
        <f t="shared" si="235"/>
        <v>500000</v>
      </c>
      <c r="R271" s="26">
        <f t="shared" si="235"/>
        <v>0</v>
      </c>
      <c r="S271" s="26">
        <f t="shared" si="235"/>
        <v>500000</v>
      </c>
      <c r="T271" s="26">
        <f t="shared" si="235"/>
        <v>0</v>
      </c>
      <c r="U271" s="27">
        <f t="shared" si="235"/>
        <v>0</v>
      </c>
      <c r="V271" s="27">
        <f t="shared" si="235"/>
        <v>0</v>
      </c>
      <c r="W271" s="27">
        <f t="shared" si="235"/>
        <v>500000</v>
      </c>
      <c r="X271" s="27">
        <f t="shared" si="235"/>
        <v>0</v>
      </c>
      <c r="Y271" s="59"/>
    </row>
    <row r="272" spans="1:25" ht="24" hidden="1">
      <c r="A272" s="28" t="s">
        <v>30</v>
      </c>
      <c r="B272" s="25" t="s">
        <v>211</v>
      </c>
      <c r="C272" s="25" t="s">
        <v>18</v>
      </c>
      <c r="D272" s="25" t="s">
        <v>71</v>
      </c>
      <c r="E272" s="25" t="s">
        <v>99</v>
      </c>
      <c r="F272" s="24">
        <v>200</v>
      </c>
      <c r="G272" s="26">
        <v>0</v>
      </c>
      <c r="H272" s="26"/>
      <c r="I272" s="26"/>
      <c r="J272" s="26"/>
      <c r="K272" s="26">
        <f>G272+I272</f>
        <v>0</v>
      </c>
      <c r="L272" s="26">
        <f>H272+J272</f>
        <v>0</v>
      </c>
      <c r="M272" s="26">
        <v>0</v>
      </c>
      <c r="N272" s="26"/>
      <c r="O272" s="26"/>
      <c r="P272" s="26"/>
      <c r="Q272" s="26">
        <f>M272+O272</f>
        <v>0</v>
      </c>
      <c r="R272" s="26">
        <f>N272+P272</f>
        <v>0</v>
      </c>
      <c r="S272" s="26">
        <v>0</v>
      </c>
      <c r="T272" s="26"/>
      <c r="U272" s="27"/>
      <c r="V272" s="27"/>
      <c r="W272" s="27">
        <f>S272+U272</f>
        <v>0</v>
      </c>
      <c r="X272" s="27">
        <f>T272+V272</f>
        <v>0</v>
      </c>
      <c r="Y272" s="59"/>
    </row>
    <row r="273" spans="1:25">
      <c r="A273" s="28" t="s">
        <v>54</v>
      </c>
      <c r="B273" s="25" t="s">
        <v>211</v>
      </c>
      <c r="C273" s="25" t="s">
        <v>18</v>
      </c>
      <c r="D273" s="25" t="s">
        <v>71</v>
      </c>
      <c r="E273" s="25" t="s">
        <v>99</v>
      </c>
      <c r="F273" s="24">
        <v>800</v>
      </c>
      <c r="G273" s="26">
        <f>9237246.4-662339.1</f>
        <v>8574907.3000000007</v>
      </c>
      <c r="H273" s="26">
        <v>0</v>
      </c>
      <c r="I273" s="26"/>
      <c r="J273" s="26"/>
      <c r="K273" s="26">
        <f>G273+I273</f>
        <v>8574907.3000000007</v>
      </c>
      <c r="L273" s="26">
        <f>H273+J273</f>
        <v>0</v>
      </c>
      <c r="M273" s="26">
        <v>500000</v>
      </c>
      <c r="N273" s="26"/>
      <c r="O273" s="26">
        <v>0</v>
      </c>
      <c r="P273" s="26"/>
      <c r="Q273" s="26">
        <f>M273+O273</f>
        <v>500000</v>
      </c>
      <c r="R273" s="26">
        <f>N273+P273</f>
        <v>0</v>
      </c>
      <c r="S273" s="26">
        <v>500000</v>
      </c>
      <c r="T273" s="26"/>
      <c r="U273" s="27">
        <v>0</v>
      </c>
      <c r="V273" s="27"/>
      <c r="W273" s="27">
        <f>S273+U273</f>
        <v>500000</v>
      </c>
      <c r="X273" s="27">
        <f>T273+V273</f>
        <v>0</v>
      </c>
      <c r="Y273" s="59"/>
    </row>
    <row r="274" spans="1:25" hidden="1">
      <c r="A274" s="28" t="s">
        <v>189</v>
      </c>
      <c r="B274" s="25" t="s">
        <v>211</v>
      </c>
      <c r="C274" s="25" t="s">
        <v>63</v>
      </c>
      <c r="D274" s="25"/>
      <c r="E274" s="25"/>
      <c r="F274" s="24"/>
      <c r="G274" s="26">
        <f t="shared" ref="G274:X274" si="236">G281+G275</f>
        <v>0</v>
      </c>
      <c r="H274" s="26">
        <f>H281+H275</f>
        <v>0</v>
      </c>
      <c r="I274" s="26">
        <f>I281+I275</f>
        <v>0</v>
      </c>
      <c r="J274" s="26">
        <f t="shared" si="236"/>
        <v>0</v>
      </c>
      <c r="K274" s="26">
        <f t="shared" si="236"/>
        <v>0</v>
      </c>
      <c r="L274" s="26">
        <f t="shared" si="236"/>
        <v>0</v>
      </c>
      <c r="M274" s="26">
        <f t="shared" si="236"/>
        <v>0</v>
      </c>
      <c r="N274" s="26">
        <f t="shared" si="236"/>
        <v>0</v>
      </c>
      <c r="O274" s="26">
        <f t="shared" si="236"/>
        <v>0</v>
      </c>
      <c r="P274" s="26">
        <f t="shared" si="236"/>
        <v>0</v>
      </c>
      <c r="Q274" s="26">
        <f t="shared" si="236"/>
        <v>0</v>
      </c>
      <c r="R274" s="26">
        <f t="shared" si="236"/>
        <v>0</v>
      </c>
      <c r="S274" s="26">
        <f t="shared" si="236"/>
        <v>0</v>
      </c>
      <c r="T274" s="26">
        <f t="shared" si="236"/>
        <v>0</v>
      </c>
      <c r="U274" s="27">
        <f t="shared" si="236"/>
        <v>0</v>
      </c>
      <c r="V274" s="27">
        <f t="shared" si="236"/>
        <v>0</v>
      </c>
      <c r="W274" s="27">
        <f t="shared" si="236"/>
        <v>0</v>
      </c>
      <c r="X274" s="27">
        <f t="shared" si="236"/>
        <v>0</v>
      </c>
      <c r="Y274" s="59"/>
    </row>
    <row r="275" spans="1:25" hidden="1">
      <c r="A275" s="28" t="s">
        <v>225</v>
      </c>
      <c r="B275" s="25" t="s">
        <v>211</v>
      </c>
      <c r="C275" s="25" t="s">
        <v>63</v>
      </c>
      <c r="D275" s="25" t="s">
        <v>18</v>
      </c>
      <c r="E275" s="25"/>
      <c r="F275" s="24"/>
      <c r="G275" s="26">
        <f>G276</f>
        <v>0</v>
      </c>
      <c r="H275" s="26">
        <f t="shared" ref="H275:L277" si="237">H276</f>
        <v>0</v>
      </c>
      <c r="I275" s="26">
        <f t="shared" si="237"/>
        <v>0</v>
      </c>
      <c r="J275" s="26">
        <f t="shared" si="237"/>
        <v>0</v>
      </c>
      <c r="K275" s="26">
        <f t="shared" si="237"/>
        <v>0</v>
      </c>
      <c r="L275" s="26">
        <f t="shared" si="237"/>
        <v>0</v>
      </c>
      <c r="M275" s="26">
        <f>M276</f>
        <v>0</v>
      </c>
      <c r="N275" s="26">
        <f t="shared" ref="N275:R277" si="238">N276</f>
        <v>0</v>
      </c>
      <c r="O275" s="26">
        <f t="shared" si="238"/>
        <v>0</v>
      </c>
      <c r="P275" s="26">
        <f t="shared" si="238"/>
        <v>0</v>
      </c>
      <c r="Q275" s="26">
        <f t="shared" si="238"/>
        <v>0</v>
      </c>
      <c r="R275" s="26">
        <f t="shared" si="238"/>
        <v>0</v>
      </c>
      <c r="S275" s="26">
        <f>S276</f>
        <v>0</v>
      </c>
      <c r="T275" s="26">
        <f t="shared" ref="T275:X277" si="239">T276</f>
        <v>0</v>
      </c>
      <c r="U275" s="27">
        <f t="shared" si="239"/>
        <v>0</v>
      </c>
      <c r="V275" s="27">
        <f t="shared" si="239"/>
        <v>0</v>
      </c>
      <c r="W275" s="27">
        <f t="shared" si="239"/>
        <v>0</v>
      </c>
      <c r="X275" s="27">
        <f t="shared" si="239"/>
        <v>0</v>
      </c>
      <c r="Y275" s="59"/>
    </row>
    <row r="276" spans="1:25" hidden="1">
      <c r="A276" s="28" t="s">
        <v>35</v>
      </c>
      <c r="B276" s="25" t="s">
        <v>211</v>
      </c>
      <c r="C276" s="25" t="s">
        <v>63</v>
      </c>
      <c r="D276" s="25" t="s">
        <v>18</v>
      </c>
      <c r="E276" s="25" t="s">
        <v>36</v>
      </c>
      <c r="F276" s="25"/>
      <c r="G276" s="26">
        <f>G277</f>
        <v>0</v>
      </c>
      <c r="H276" s="26">
        <f t="shared" si="237"/>
        <v>0</v>
      </c>
      <c r="I276" s="26">
        <f t="shared" si="237"/>
        <v>0</v>
      </c>
      <c r="J276" s="26">
        <f t="shared" si="237"/>
        <v>0</v>
      </c>
      <c r="K276" s="26">
        <f t="shared" si="237"/>
        <v>0</v>
      </c>
      <c r="L276" s="26">
        <f t="shared" si="237"/>
        <v>0</v>
      </c>
      <c r="M276" s="26">
        <f>M277</f>
        <v>0</v>
      </c>
      <c r="N276" s="26">
        <f t="shared" si="238"/>
        <v>0</v>
      </c>
      <c r="O276" s="26">
        <f t="shared" si="238"/>
        <v>0</v>
      </c>
      <c r="P276" s="26">
        <f t="shared" si="238"/>
        <v>0</v>
      </c>
      <c r="Q276" s="26">
        <f t="shared" si="238"/>
        <v>0</v>
      </c>
      <c r="R276" s="26">
        <f t="shared" si="238"/>
        <v>0</v>
      </c>
      <c r="S276" s="26">
        <f>S277</f>
        <v>0</v>
      </c>
      <c r="T276" s="26">
        <f t="shared" si="239"/>
        <v>0</v>
      </c>
      <c r="U276" s="27">
        <f t="shared" si="239"/>
        <v>0</v>
      </c>
      <c r="V276" s="27">
        <f t="shared" si="239"/>
        <v>0</v>
      </c>
      <c r="W276" s="27">
        <f t="shared" si="239"/>
        <v>0</v>
      </c>
      <c r="X276" s="27">
        <f t="shared" si="239"/>
        <v>0</v>
      </c>
      <c r="Y276" s="59"/>
    </row>
    <row r="277" spans="1:25" ht="24" hidden="1">
      <c r="A277" s="30" t="s">
        <v>37</v>
      </c>
      <c r="B277" s="25" t="s">
        <v>211</v>
      </c>
      <c r="C277" s="25" t="s">
        <v>63</v>
      </c>
      <c r="D277" s="25" t="s">
        <v>18</v>
      </c>
      <c r="E277" s="25" t="s">
        <v>38</v>
      </c>
      <c r="F277" s="25"/>
      <c r="G277" s="26">
        <f>G278</f>
        <v>0</v>
      </c>
      <c r="H277" s="26">
        <f t="shared" si="237"/>
        <v>0</v>
      </c>
      <c r="I277" s="26">
        <f t="shared" si="237"/>
        <v>0</v>
      </c>
      <c r="J277" s="26">
        <f t="shared" si="237"/>
        <v>0</v>
      </c>
      <c r="K277" s="26">
        <f t="shared" si="237"/>
        <v>0</v>
      </c>
      <c r="L277" s="26">
        <f t="shared" si="237"/>
        <v>0</v>
      </c>
      <c r="M277" s="26">
        <f>M278</f>
        <v>0</v>
      </c>
      <c r="N277" s="26">
        <f t="shared" si="238"/>
        <v>0</v>
      </c>
      <c r="O277" s="26">
        <f t="shared" si="238"/>
        <v>0</v>
      </c>
      <c r="P277" s="26">
        <f t="shared" si="238"/>
        <v>0</v>
      </c>
      <c r="Q277" s="26">
        <f t="shared" si="238"/>
        <v>0</v>
      </c>
      <c r="R277" s="26">
        <f t="shared" si="238"/>
        <v>0</v>
      </c>
      <c r="S277" s="26">
        <f>S278</f>
        <v>0</v>
      </c>
      <c r="T277" s="26">
        <f t="shared" si="239"/>
        <v>0</v>
      </c>
      <c r="U277" s="27">
        <f t="shared" si="239"/>
        <v>0</v>
      </c>
      <c r="V277" s="27">
        <f t="shared" si="239"/>
        <v>0</v>
      </c>
      <c r="W277" s="27">
        <f t="shared" si="239"/>
        <v>0</v>
      </c>
      <c r="X277" s="27">
        <f t="shared" si="239"/>
        <v>0</v>
      </c>
      <c r="Y277" s="59"/>
    </row>
    <row r="278" spans="1:25" ht="24" hidden="1">
      <c r="A278" s="31" t="s">
        <v>98</v>
      </c>
      <c r="B278" s="25" t="s">
        <v>211</v>
      </c>
      <c r="C278" s="25" t="s">
        <v>63</v>
      </c>
      <c r="D278" s="25" t="s">
        <v>18</v>
      </c>
      <c r="E278" s="25" t="s">
        <v>99</v>
      </c>
      <c r="F278" s="24"/>
      <c r="G278" s="26">
        <f t="shared" ref="G278:X278" si="240">G279+G280</f>
        <v>0</v>
      </c>
      <c r="H278" s="26">
        <f t="shared" si="240"/>
        <v>0</v>
      </c>
      <c r="I278" s="26">
        <f t="shared" si="240"/>
        <v>0</v>
      </c>
      <c r="J278" s="26">
        <f t="shared" si="240"/>
        <v>0</v>
      </c>
      <c r="K278" s="26">
        <f t="shared" si="240"/>
        <v>0</v>
      </c>
      <c r="L278" s="26">
        <f t="shared" si="240"/>
        <v>0</v>
      </c>
      <c r="M278" s="26">
        <f t="shared" si="240"/>
        <v>0</v>
      </c>
      <c r="N278" s="26">
        <f t="shared" si="240"/>
        <v>0</v>
      </c>
      <c r="O278" s="26">
        <f t="shared" si="240"/>
        <v>0</v>
      </c>
      <c r="P278" s="26">
        <f t="shared" si="240"/>
        <v>0</v>
      </c>
      <c r="Q278" s="26">
        <f t="shared" si="240"/>
        <v>0</v>
      </c>
      <c r="R278" s="26">
        <f t="shared" si="240"/>
        <v>0</v>
      </c>
      <c r="S278" s="26">
        <f t="shared" si="240"/>
        <v>0</v>
      </c>
      <c r="T278" s="26">
        <f t="shared" si="240"/>
        <v>0</v>
      </c>
      <c r="U278" s="27">
        <f t="shared" si="240"/>
        <v>0</v>
      </c>
      <c r="V278" s="27">
        <f t="shared" si="240"/>
        <v>0</v>
      </c>
      <c r="W278" s="27">
        <f t="shared" si="240"/>
        <v>0</v>
      </c>
      <c r="X278" s="27">
        <f t="shared" si="240"/>
        <v>0</v>
      </c>
      <c r="Y278" s="59"/>
    </row>
    <row r="279" spans="1:25" ht="24" hidden="1">
      <c r="A279" s="28" t="s">
        <v>30</v>
      </c>
      <c r="B279" s="25" t="s">
        <v>211</v>
      </c>
      <c r="C279" s="25" t="s">
        <v>63</v>
      </c>
      <c r="D279" s="25" t="s">
        <v>18</v>
      </c>
      <c r="E279" s="25" t="s">
        <v>99</v>
      </c>
      <c r="F279" s="24">
        <v>200</v>
      </c>
      <c r="G279" s="26"/>
      <c r="H279" s="26"/>
      <c r="I279" s="26"/>
      <c r="J279" s="26"/>
      <c r="K279" s="26">
        <f>G279+I279</f>
        <v>0</v>
      </c>
      <c r="L279" s="26">
        <f>H279+J279</f>
        <v>0</v>
      </c>
      <c r="M279" s="26"/>
      <c r="N279" s="26"/>
      <c r="O279" s="26"/>
      <c r="P279" s="26"/>
      <c r="Q279" s="26">
        <f>M279+O279</f>
        <v>0</v>
      </c>
      <c r="R279" s="26">
        <f>N279+P279</f>
        <v>0</v>
      </c>
      <c r="S279" s="26"/>
      <c r="T279" s="26"/>
      <c r="U279" s="27"/>
      <c r="V279" s="27"/>
      <c r="W279" s="27">
        <f>S279+U279</f>
        <v>0</v>
      </c>
      <c r="X279" s="27">
        <f>T279+V279</f>
        <v>0</v>
      </c>
      <c r="Y279" s="59"/>
    </row>
    <row r="280" spans="1:25" hidden="1">
      <c r="A280" s="28" t="s">
        <v>54</v>
      </c>
      <c r="B280" s="25" t="s">
        <v>211</v>
      </c>
      <c r="C280" s="25" t="s">
        <v>63</v>
      </c>
      <c r="D280" s="25" t="s">
        <v>18</v>
      </c>
      <c r="E280" s="25" t="s">
        <v>99</v>
      </c>
      <c r="F280" s="24">
        <v>800</v>
      </c>
      <c r="G280" s="26"/>
      <c r="H280" s="26"/>
      <c r="I280" s="26"/>
      <c r="J280" s="26"/>
      <c r="K280" s="26">
        <f>G280+I280</f>
        <v>0</v>
      </c>
      <c r="L280" s="26">
        <f>H280+J280</f>
        <v>0</v>
      </c>
      <c r="M280" s="26"/>
      <c r="N280" s="26"/>
      <c r="O280" s="26"/>
      <c r="P280" s="26"/>
      <c r="Q280" s="26">
        <f>M280+O280</f>
        <v>0</v>
      </c>
      <c r="R280" s="26">
        <f>N280+P280</f>
        <v>0</v>
      </c>
      <c r="S280" s="26"/>
      <c r="T280" s="26"/>
      <c r="U280" s="27"/>
      <c r="V280" s="27"/>
      <c r="W280" s="27">
        <f>S280+U280</f>
        <v>0</v>
      </c>
      <c r="X280" s="27">
        <f>T280+V280</f>
        <v>0</v>
      </c>
      <c r="Y280" s="59"/>
    </row>
    <row r="281" spans="1:25" hidden="1">
      <c r="A281" s="28" t="s">
        <v>190</v>
      </c>
      <c r="B281" s="25" t="s">
        <v>211</v>
      </c>
      <c r="C281" s="25" t="s">
        <v>63</v>
      </c>
      <c r="D281" s="25" t="s">
        <v>20</v>
      </c>
      <c r="E281" s="25"/>
      <c r="F281" s="24"/>
      <c r="G281" s="26">
        <f>G282</f>
        <v>0</v>
      </c>
      <c r="H281" s="26">
        <f t="shared" ref="H281:L282" si="241">H282</f>
        <v>0</v>
      </c>
      <c r="I281" s="26">
        <f t="shared" si="241"/>
        <v>0</v>
      </c>
      <c r="J281" s="26">
        <f t="shared" si="241"/>
        <v>0</v>
      </c>
      <c r="K281" s="26">
        <f t="shared" si="241"/>
        <v>0</v>
      </c>
      <c r="L281" s="26">
        <f t="shared" si="241"/>
        <v>0</v>
      </c>
      <c r="M281" s="26">
        <f>M282</f>
        <v>0</v>
      </c>
      <c r="N281" s="26">
        <f t="shared" ref="N281:R282" si="242">N282</f>
        <v>0</v>
      </c>
      <c r="O281" s="26">
        <f t="shared" si="242"/>
        <v>0</v>
      </c>
      <c r="P281" s="26">
        <f t="shared" si="242"/>
        <v>0</v>
      </c>
      <c r="Q281" s="26">
        <f t="shared" si="242"/>
        <v>0</v>
      </c>
      <c r="R281" s="26">
        <f t="shared" si="242"/>
        <v>0</v>
      </c>
      <c r="S281" s="26">
        <f>S282</f>
        <v>0</v>
      </c>
      <c r="T281" s="26">
        <f t="shared" ref="T281:X282" si="243">T282</f>
        <v>0</v>
      </c>
      <c r="U281" s="27">
        <f t="shared" si="243"/>
        <v>0</v>
      </c>
      <c r="V281" s="27">
        <f t="shared" si="243"/>
        <v>0</v>
      </c>
      <c r="W281" s="27">
        <f t="shared" si="243"/>
        <v>0</v>
      </c>
      <c r="X281" s="27">
        <f t="shared" si="243"/>
        <v>0</v>
      </c>
      <c r="Y281" s="59"/>
    </row>
    <row r="282" spans="1:25" hidden="1">
      <c r="A282" s="28" t="s">
        <v>35</v>
      </c>
      <c r="B282" s="25" t="s">
        <v>211</v>
      </c>
      <c r="C282" s="25" t="s">
        <v>63</v>
      </c>
      <c r="D282" s="25" t="s">
        <v>20</v>
      </c>
      <c r="E282" s="25" t="s">
        <v>36</v>
      </c>
      <c r="F282" s="25"/>
      <c r="G282" s="26">
        <f>G283</f>
        <v>0</v>
      </c>
      <c r="H282" s="26">
        <f t="shared" si="241"/>
        <v>0</v>
      </c>
      <c r="I282" s="26">
        <f t="shared" si="241"/>
        <v>0</v>
      </c>
      <c r="J282" s="26">
        <f t="shared" si="241"/>
        <v>0</v>
      </c>
      <c r="K282" s="26">
        <f t="shared" si="241"/>
        <v>0</v>
      </c>
      <c r="L282" s="26">
        <f t="shared" si="241"/>
        <v>0</v>
      </c>
      <c r="M282" s="26">
        <f>M283</f>
        <v>0</v>
      </c>
      <c r="N282" s="26">
        <f t="shared" si="242"/>
        <v>0</v>
      </c>
      <c r="O282" s="26">
        <f t="shared" si="242"/>
        <v>0</v>
      </c>
      <c r="P282" s="26">
        <f t="shared" si="242"/>
        <v>0</v>
      </c>
      <c r="Q282" s="26">
        <f t="shared" si="242"/>
        <v>0</v>
      </c>
      <c r="R282" s="26">
        <f t="shared" si="242"/>
        <v>0</v>
      </c>
      <c r="S282" s="26">
        <f>S283</f>
        <v>0</v>
      </c>
      <c r="T282" s="26">
        <f t="shared" si="243"/>
        <v>0</v>
      </c>
      <c r="U282" s="27">
        <f t="shared" si="243"/>
        <v>0</v>
      </c>
      <c r="V282" s="27">
        <f t="shared" si="243"/>
        <v>0</v>
      </c>
      <c r="W282" s="27">
        <f t="shared" si="243"/>
        <v>0</v>
      </c>
      <c r="X282" s="27">
        <f t="shared" si="243"/>
        <v>0</v>
      </c>
      <c r="Y282" s="59"/>
    </row>
    <row r="283" spans="1:25" ht="24" hidden="1">
      <c r="A283" s="30" t="s">
        <v>37</v>
      </c>
      <c r="B283" s="25" t="s">
        <v>211</v>
      </c>
      <c r="C283" s="25" t="s">
        <v>63</v>
      </c>
      <c r="D283" s="25" t="s">
        <v>20</v>
      </c>
      <c r="E283" s="25" t="s">
        <v>38</v>
      </c>
      <c r="F283" s="25"/>
      <c r="G283" s="26">
        <f>G284</f>
        <v>0</v>
      </c>
      <c r="H283" s="26">
        <f>H284</f>
        <v>0</v>
      </c>
      <c r="I283" s="26">
        <f>I284</f>
        <v>0</v>
      </c>
      <c r="J283" s="26">
        <f>J284</f>
        <v>0</v>
      </c>
      <c r="K283" s="26">
        <f>K284</f>
        <v>0</v>
      </c>
      <c r="L283" s="26">
        <f>L284</f>
        <v>0</v>
      </c>
      <c r="M283" s="26">
        <f>M284</f>
        <v>0</v>
      </c>
      <c r="N283" s="26">
        <f>N284</f>
        <v>0</v>
      </c>
      <c r="O283" s="26">
        <f>O284</f>
        <v>0</v>
      </c>
      <c r="P283" s="26">
        <f>P284</f>
        <v>0</v>
      </c>
      <c r="Q283" s="26">
        <f>Q284</f>
        <v>0</v>
      </c>
      <c r="R283" s="26">
        <f>R284</f>
        <v>0</v>
      </c>
      <c r="S283" s="26">
        <f>S284</f>
        <v>0</v>
      </c>
      <c r="T283" s="26">
        <f>T284</f>
        <v>0</v>
      </c>
      <c r="U283" s="27">
        <f>U284</f>
        <v>0</v>
      </c>
      <c r="V283" s="27">
        <f>V284</f>
        <v>0</v>
      </c>
      <c r="W283" s="27">
        <f>W284</f>
        <v>0</v>
      </c>
      <c r="X283" s="27">
        <f>X284</f>
        <v>0</v>
      </c>
      <c r="Y283" s="59"/>
    </row>
    <row r="284" spans="1:25" ht="24" hidden="1">
      <c r="A284" s="31" t="s">
        <v>98</v>
      </c>
      <c r="B284" s="25" t="s">
        <v>211</v>
      </c>
      <c r="C284" s="25" t="s">
        <v>63</v>
      </c>
      <c r="D284" s="25" t="s">
        <v>20</v>
      </c>
      <c r="E284" s="25" t="s">
        <v>99</v>
      </c>
      <c r="F284" s="24"/>
      <c r="G284" s="26">
        <f t="shared" ref="G284:L284" si="244">SUM(G285:G286)</f>
        <v>0</v>
      </c>
      <c r="H284" s="26">
        <f t="shared" si="244"/>
        <v>0</v>
      </c>
      <c r="I284" s="26">
        <f t="shared" si="244"/>
        <v>0</v>
      </c>
      <c r="J284" s="26">
        <f t="shared" si="244"/>
        <v>0</v>
      </c>
      <c r="K284" s="26">
        <f t="shared" si="244"/>
        <v>0</v>
      </c>
      <c r="L284" s="26">
        <f t="shared" si="244"/>
        <v>0</v>
      </c>
      <c r="M284" s="26">
        <f t="shared" ref="M284:X284" si="245">SUM(M285:M286)</f>
        <v>0</v>
      </c>
      <c r="N284" s="26">
        <f t="shared" si="245"/>
        <v>0</v>
      </c>
      <c r="O284" s="26">
        <f t="shared" si="245"/>
        <v>0</v>
      </c>
      <c r="P284" s="26">
        <f t="shared" si="245"/>
        <v>0</v>
      </c>
      <c r="Q284" s="26">
        <f t="shared" si="245"/>
        <v>0</v>
      </c>
      <c r="R284" s="26">
        <f t="shared" si="245"/>
        <v>0</v>
      </c>
      <c r="S284" s="26">
        <f t="shared" si="245"/>
        <v>0</v>
      </c>
      <c r="T284" s="26">
        <f t="shared" si="245"/>
        <v>0</v>
      </c>
      <c r="U284" s="27">
        <f t="shared" si="245"/>
        <v>0</v>
      </c>
      <c r="V284" s="27">
        <f t="shared" si="245"/>
        <v>0</v>
      </c>
      <c r="W284" s="27">
        <f t="shared" si="245"/>
        <v>0</v>
      </c>
      <c r="X284" s="27">
        <f t="shared" si="245"/>
        <v>0</v>
      </c>
      <c r="Y284" s="59"/>
    </row>
    <row r="285" spans="1:25" ht="24" hidden="1">
      <c r="A285" s="28" t="s">
        <v>30</v>
      </c>
      <c r="B285" s="25" t="s">
        <v>211</v>
      </c>
      <c r="C285" s="25" t="s">
        <v>63</v>
      </c>
      <c r="D285" s="25" t="s">
        <v>20</v>
      </c>
      <c r="E285" s="25" t="s">
        <v>99</v>
      </c>
      <c r="F285" s="24">
        <v>200</v>
      </c>
      <c r="G285" s="26">
        <v>0</v>
      </c>
      <c r="H285" s="26"/>
      <c r="I285" s="26"/>
      <c r="J285" s="26"/>
      <c r="K285" s="26">
        <f>G285+I285</f>
        <v>0</v>
      </c>
      <c r="L285" s="26">
        <f>H285+J285</f>
        <v>0</v>
      </c>
      <c r="M285" s="26">
        <v>0</v>
      </c>
      <c r="N285" s="26"/>
      <c r="O285" s="26"/>
      <c r="P285" s="26"/>
      <c r="Q285" s="26">
        <f>M285+O285</f>
        <v>0</v>
      </c>
      <c r="R285" s="26">
        <f>N285+P285</f>
        <v>0</v>
      </c>
      <c r="S285" s="26">
        <v>0</v>
      </c>
      <c r="T285" s="26"/>
      <c r="U285" s="27"/>
      <c r="V285" s="27"/>
      <c r="W285" s="27">
        <f>S285+U285</f>
        <v>0</v>
      </c>
      <c r="X285" s="27">
        <f>T285+V285</f>
        <v>0</v>
      </c>
      <c r="Y285" s="59"/>
    </row>
    <row r="286" spans="1:25" hidden="1">
      <c r="A286" s="28" t="s">
        <v>54</v>
      </c>
      <c r="B286" s="25" t="s">
        <v>211</v>
      </c>
      <c r="C286" s="25" t="s">
        <v>63</v>
      </c>
      <c r="D286" s="25" t="s">
        <v>20</v>
      </c>
      <c r="E286" s="25" t="s">
        <v>99</v>
      </c>
      <c r="F286" s="24">
        <v>800</v>
      </c>
      <c r="G286" s="26">
        <v>0</v>
      </c>
      <c r="H286" s="26"/>
      <c r="I286" s="26"/>
      <c r="J286" s="26"/>
      <c r="K286" s="26">
        <f>G286+I286</f>
        <v>0</v>
      </c>
      <c r="L286" s="26">
        <f>H286+J286</f>
        <v>0</v>
      </c>
      <c r="M286" s="26">
        <v>0</v>
      </c>
      <c r="N286" s="26"/>
      <c r="O286" s="26"/>
      <c r="P286" s="26"/>
      <c r="Q286" s="26">
        <f>M286+O286</f>
        <v>0</v>
      </c>
      <c r="R286" s="26">
        <f>N286+P286</f>
        <v>0</v>
      </c>
      <c r="S286" s="26">
        <v>0</v>
      </c>
      <c r="T286" s="26"/>
      <c r="U286" s="27"/>
      <c r="V286" s="27"/>
      <c r="W286" s="27">
        <f>S286+U286</f>
        <v>0</v>
      </c>
      <c r="X286" s="27">
        <f>T286+V286</f>
        <v>0</v>
      </c>
      <c r="Y286" s="59"/>
    </row>
    <row r="287" spans="1:25">
      <c r="A287" s="28" t="s">
        <v>226</v>
      </c>
      <c r="B287" s="25" t="s">
        <v>211</v>
      </c>
      <c r="C287" s="24">
        <v>13</v>
      </c>
      <c r="D287" s="25"/>
      <c r="E287" s="25"/>
      <c r="F287" s="24"/>
      <c r="G287" s="26">
        <f t="shared" ref="G287:V292" si="246">G288</f>
        <v>3827346.9</v>
      </c>
      <c r="H287" s="26">
        <f t="shared" si="246"/>
        <v>0</v>
      </c>
      <c r="I287" s="26">
        <f t="shared" si="246"/>
        <v>0</v>
      </c>
      <c r="J287" s="26">
        <f t="shared" si="246"/>
        <v>0</v>
      </c>
      <c r="K287" s="26">
        <f t="shared" si="246"/>
        <v>3827346.9</v>
      </c>
      <c r="L287" s="26">
        <f t="shared" si="246"/>
        <v>0</v>
      </c>
      <c r="M287" s="26">
        <f t="shared" si="246"/>
        <v>30111771.66</v>
      </c>
      <c r="N287" s="26">
        <f t="shared" si="246"/>
        <v>0</v>
      </c>
      <c r="O287" s="26">
        <f t="shared" si="246"/>
        <v>0</v>
      </c>
      <c r="P287" s="26">
        <f t="shared" si="246"/>
        <v>0</v>
      </c>
      <c r="Q287" s="26">
        <f t="shared" si="246"/>
        <v>30111771.66</v>
      </c>
      <c r="R287" s="26">
        <f t="shared" si="246"/>
        <v>0</v>
      </c>
      <c r="S287" s="26">
        <f t="shared" si="246"/>
        <v>72037740.560000002</v>
      </c>
      <c r="T287" s="26">
        <f t="shared" si="246"/>
        <v>0</v>
      </c>
      <c r="U287" s="27">
        <f t="shared" si="246"/>
        <v>0</v>
      </c>
      <c r="V287" s="27">
        <f t="shared" si="246"/>
        <v>0</v>
      </c>
      <c r="W287" s="27">
        <f t="shared" ref="S287:X292" si="247">W288</f>
        <v>72037740.560000002</v>
      </c>
      <c r="X287" s="27">
        <f t="shared" si="247"/>
        <v>0</v>
      </c>
      <c r="Y287" s="59"/>
    </row>
    <row r="288" spans="1:25" ht="24">
      <c r="A288" s="28" t="s">
        <v>227</v>
      </c>
      <c r="B288" s="25" t="s">
        <v>211</v>
      </c>
      <c r="C288" s="24">
        <v>13</v>
      </c>
      <c r="D288" s="25" t="s">
        <v>18</v>
      </c>
      <c r="E288" s="25"/>
      <c r="F288" s="24"/>
      <c r="G288" s="26">
        <f t="shared" si="246"/>
        <v>3827346.9</v>
      </c>
      <c r="H288" s="26">
        <f t="shared" si="246"/>
        <v>0</v>
      </c>
      <c r="I288" s="26">
        <f t="shared" si="246"/>
        <v>0</v>
      </c>
      <c r="J288" s="26">
        <f t="shared" si="246"/>
        <v>0</v>
      </c>
      <c r="K288" s="26">
        <f t="shared" si="246"/>
        <v>3827346.9</v>
      </c>
      <c r="L288" s="26">
        <f t="shared" si="246"/>
        <v>0</v>
      </c>
      <c r="M288" s="26">
        <f t="shared" si="246"/>
        <v>30111771.66</v>
      </c>
      <c r="N288" s="26">
        <f t="shared" si="246"/>
        <v>0</v>
      </c>
      <c r="O288" s="26">
        <f t="shared" si="246"/>
        <v>0</v>
      </c>
      <c r="P288" s="26">
        <f t="shared" si="246"/>
        <v>0</v>
      </c>
      <c r="Q288" s="26">
        <f t="shared" si="246"/>
        <v>30111771.66</v>
      </c>
      <c r="R288" s="26">
        <f t="shared" si="246"/>
        <v>0</v>
      </c>
      <c r="S288" s="26">
        <f t="shared" si="247"/>
        <v>72037740.560000002</v>
      </c>
      <c r="T288" s="26">
        <f t="shared" si="247"/>
        <v>0</v>
      </c>
      <c r="U288" s="27">
        <f t="shared" si="247"/>
        <v>0</v>
      </c>
      <c r="V288" s="27">
        <f t="shared" si="247"/>
        <v>0</v>
      </c>
      <c r="W288" s="27">
        <f t="shared" si="247"/>
        <v>72037740.560000002</v>
      </c>
      <c r="X288" s="27">
        <f t="shared" si="247"/>
        <v>0</v>
      </c>
      <c r="Y288" s="59"/>
    </row>
    <row r="289" spans="1:25" ht="48">
      <c r="A289" s="28" t="s">
        <v>212</v>
      </c>
      <c r="B289" s="25" t="s">
        <v>211</v>
      </c>
      <c r="C289" s="24">
        <v>13</v>
      </c>
      <c r="D289" s="25" t="s">
        <v>18</v>
      </c>
      <c r="E289" s="25" t="s">
        <v>213</v>
      </c>
      <c r="F289" s="24"/>
      <c r="G289" s="26">
        <f t="shared" si="246"/>
        <v>3827346.9</v>
      </c>
      <c r="H289" s="26">
        <f t="shared" si="246"/>
        <v>0</v>
      </c>
      <c r="I289" s="26">
        <f t="shared" si="246"/>
        <v>0</v>
      </c>
      <c r="J289" s="26">
        <f t="shared" si="246"/>
        <v>0</v>
      </c>
      <c r="K289" s="26">
        <f t="shared" si="246"/>
        <v>3827346.9</v>
      </c>
      <c r="L289" s="26">
        <f t="shared" si="246"/>
        <v>0</v>
      </c>
      <c r="M289" s="26">
        <f t="shared" si="246"/>
        <v>30111771.66</v>
      </c>
      <c r="N289" s="26">
        <f t="shared" si="246"/>
        <v>0</v>
      </c>
      <c r="O289" s="26">
        <f t="shared" si="246"/>
        <v>0</v>
      </c>
      <c r="P289" s="26">
        <f t="shared" si="246"/>
        <v>0</v>
      </c>
      <c r="Q289" s="26">
        <f t="shared" si="246"/>
        <v>30111771.66</v>
      </c>
      <c r="R289" s="26">
        <f t="shared" si="246"/>
        <v>0</v>
      </c>
      <c r="S289" s="26">
        <f t="shared" si="247"/>
        <v>72037740.560000002</v>
      </c>
      <c r="T289" s="26">
        <f t="shared" si="247"/>
        <v>0</v>
      </c>
      <c r="U289" s="27">
        <f t="shared" si="247"/>
        <v>0</v>
      </c>
      <c r="V289" s="27">
        <f t="shared" si="247"/>
        <v>0</v>
      </c>
      <c r="W289" s="27">
        <f t="shared" si="247"/>
        <v>72037740.560000002</v>
      </c>
      <c r="X289" s="27">
        <f t="shared" si="247"/>
        <v>0</v>
      </c>
      <c r="Y289" s="59"/>
    </row>
    <row r="290" spans="1:25">
      <c r="A290" s="28" t="s">
        <v>214</v>
      </c>
      <c r="B290" s="25" t="s">
        <v>211</v>
      </c>
      <c r="C290" s="24">
        <v>13</v>
      </c>
      <c r="D290" s="25" t="s">
        <v>18</v>
      </c>
      <c r="E290" s="25" t="s">
        <v>215</v>
      </c>
      <c r="F290" s="24"/>
      <c r="G290" s="26">
        <f>G291</f>
        <v>3827346.9</v>
      </c>
      <c r="H290" s="26">
        <f t="shared" si="246"/>
        <v>0</v>
      </c>
      <c r="I290" s="26">
        <f t="shared" si="246"/>
        <v>0</v>
      </c>
      <c r="J290" s="26">
        <f t="shared" si="246"/>
        <v>0</v>
      </c>
      <c r="K290" s="26">
        <f t="shared" si="246"/>
        <v>3827346.9</v>
      </c>
      <c r="L290" s="26">
        <f t="shared" si="246"/>
        <v>0</v>
      </c>
      <c r="M290" s="26">
        <f>M291</f>
        <v>30111771.66</v>
      </c>
      <c r="N290" s="26">
        <f t="shared" si="246"/>
        <v>0</v>
      </c>
      <c r="O290" s="26">
        <f t="shared" si="246"/>
        <v>0</v>
      </c>
      <c r="P290" s="26">
        <f t="shared" si="246"/>
        <v>0</v>
      </c>
      <c r="Q290" s="26">
        <f t="shared" si="246"/>
        <v>30111771.66</v>
      </c>
      <c r="R290" s="26">
        <f t="shared" si="246"/>
        <v>0</v>
      </c>
      <c r="S290" s="26">
        <f>S291</f>
        <v>72037740.560000002</v>
      </c>
      <c r="T290" s="26">
        <f t="shared" si="247"/>
        <v>0</v>
      </c>
      <c r="U290" s="27">
        <f t="shared" si="247"/>
        <v>0</v>
      </c>
      <c r="V290" s="27">
        <f t="shared" si="247"/>
        <v>0</v>
      </c>
      <c r="W290" s="27">
        <f t="shared" si="247"/>
        <v>72037740.560000002</v>
      </c>
      <c r="X290" s="27">
        <f t="shared" si="247"/>
        <v>0</v>
      </c>
      <c r="Y290" s="59"/>
    </row>
    <row r="291" spans="1:25">
      <c r="A291" s="28" t="s">
        <v>228</v>
      </c>
      <c r="B291" s="25" t="s">
        <v>211</v>
      </c>
      <c r="C291" s="24">
        <v>13</v>
      </c>
      <c r="D291" s="25" t="s">
        <v>18</v>
      </c>
      <c r="E291" s="25" t="s">
        <v>229</v>
      </c>
      <c r="F291" s="24"/>
      <c r="G291" s="26">
        <f>G292</f>
        <v>3827346.9</v>
      </c>
      <c r="H291" s="26">
        <f t="shared" si="246"/>
        <v>0</v>
      </c>
      <c r="I291" s="26">
        <f t="shared" si="246"/>
        <v>0</v>
      </c>
      <c r="J291" s="26">
        <f t="shared" si="246"/>
        <v>0</v>
      </c>
      <c r="K291" s="26">
        <f t="shared" si="246"/>
        <v>3827346.9</v>
      </c>
      <c r="L291" s="26">
        <f t="shared" si="246"/>
        <v>0</v>
      </c>
      <c r="M291" s="26">
        <f>M292</f>
        <v>30111771.66</v>
      </c>
      <c r="N291" s="26">
        <f t="shared" si="246"/>
        <v>0</v>
      </c>
      <c r="O291" s="26">
        <f t="shared" si="246"/>
        <v>0</v>
      </c>
      <c r="P291" s="26">
        <f t="shared" si="246"/>
        <v>0</v>
      </c>
      <c r="Q291" s="26">
        <f t="shared" si="246"/>
        <v>30111771.66</v>
      </c>
      <c r="R291" s="26">
        <f t="shared" si="246"/>
        <v>0</v>
      </c>
      <c r="S291" s="26">
        <f>S292</f>
        <v>72037740.560000002</v>
      </c>
      <c r="T291" s="26">
        <f t="shared" si="247"/>
        <v>0</v>
      </c>
      <c r="U291" s="27">
        <f t="shared" si="247"/>
        <v>0</v>
      </c>
      <c r="V291" s="27">
        <f t="shared" si="247"/>
        <v>0</v>
      </c>
      <c r="W291" s="27">
        <f t="shared" si="247"/>
        <v>72037740.560000002</v>
      </c>
      <c r="X291" s="27">
        <f t="shared" si="247"/>
        <v>0</v>
      </c>
      <c r="Y291" s="59"/>
    </row>
    <row r="292" spans="1:25" ht="24">
      <c r="A292" s="29" t="s">
        <v>230</v>
      </c>
      <c r="B292" s="25" t="s">
        <v>211</v>
      </c>
      <c r="C292" s="24">
        <v>13</v>
      </c>
      <c r="D292" s="25" t="s">
        <v>18</v>
      </c>
      <c r="E292" s="25" t="s">
        <v>231</v>
      </c>
      <c r="F292" s="24"/>
      <c r="G292" s="26">
        <f t="shared" si="246"/>
        <v>3827346.9</v>
      </c>
      <c r="H292" s="26">
        <f>H293</f>
        <v>0</v>
      </c>
      <c r="I292" s="26">
        <f t="shared" si="246"/>
        <v>0</v>
      </c>
      <c r="J292" s="26">
        <f t="shared" si="246"/>
        <v>0</v>
      </c>
      <c r="K292" s="26">
        <f t="shared" si="246"/>
        <v>3827346.9</v>
      </c>
      <c r="L292" s="26">
        <f t="shared" si="246"/>
        <v>0</v>
      </c>
      <c r="M292" s="26">
        <f t="shared" si="246"/>
        <v>30111771.66</v>
      </c>
      <c r="N292" s="26">
        <f>N293</f>
        <v>0</v>
      </c>
      <c r="O292" s="26">
        <f t="shared" si="246"/>
        <v>0</v>
      </c>
      <c r="P292" s="26">
        <f t="shared" si="246"/>
        <v>0</v>
      </c>
      <c r="Q292" s="26">
        <f t="shared" si="246"/>
        <v>30111771.66</v>
      </c>
      <c r="R292" s="26">
        <f t="shared" si="246"/>
        <v>0</v>
      </c>
      <c r="S292" s="26">
        <f t="shared" si="247"/>
        <v>72037740.560000002</v>
      </c>
      <c r="T292" s="26">
        <f>T293</f>
        <v>0</v>
      </c>
      <c r="U292" s="27">
        <f t="shared" si="247"/>
        <v>0</v>
      </c>
      <c r="V292" s="27">
        <f t="shared" si="247"/>
        <v>0</v>
      </c>
      <c r="W292" s="27">
        <f t="shared" si="247"/>
        <v>72037740.560000002</v>
      </c>
      <c r="X292" s="27">
        <f t="shared" si="247"/>
        <v>0</v>
      </c>
      <c r="Y292" s="59"/>
    </row>
    <row r="293" spans="1:25">
      <c r="A293" s="30" t="s">
        <v>232</v>
      </c>
      <c r="B293" s="25" t="s">
        <v>211</v>
      </c>
      <c r="C293" s="24">
        <v>13</v>
      </c>
      <c r="D293" s="25" t="s">
        <v>18</v>
      </c>
      <c r="E293" s="25" t="s">
        <v>231</v>
      </c>
      <c r="F293" s="24">
        <v>700</v>
      </c>
      <c r="G293" s="26">
        <v>3827346.9</v>
      </c>
      <c r="H293" s="26"/>
      <c r="I293" s="26"/>
      <c r="J293" s="26"/>
      <c r="K293" s="26">
        <f>G293+I293</f>
        <v>3827346.9</v>
      </c>
      <c r="L293" s="26">
        <f>H293+J293</f>
        <v>0</v>
      </c>
      <c r="M293" s="26">
        <v>30111771.66</v>
      </c>
      <c r="N293" s="26"/>
      <c r="O293" s="26"/>
      <c r="P293" s="26"/>
      <c r="Q293" s="26">
        <f>M293+O293</f>
        <v>30111771.66</v>
      </c>
      <c r="R293" s="26">
        <f>N293+P293</f>
        <v>0</v>
      </c>
      <c r="S293" s="26">
        <v>72037740.560000002</v>
      </c>
      <c r="T293" s="26"/>
      <c r="U293" s="27"/>
      <c r="V293" s="27"/>
      <c r="W293" s="27">
        <f>S293+U293</f>
        <v>72037740.560000002</v>
      </c>
      <c r="X293" s="27">
        <f>T293+V293</f>
        <v>0</v>
      </c>
      <c r="Y293" s="59"/>
    </row>
    <row r="294" spans="1:25" s="22" customFormat="1">
      <c r="A294" s="33" t="s">
        <v>233</v>
      </c>
      <c r="B294" s="34" t="s">
        <v>234</v>
      </c>
      <c r="C294" s="34"/>
      <c r="D294" s="34"/>
      <c r="E294" s="34"/>
      <c r="F294" s="19"/>
      <c r="G294" s="20">
        <f t="shared" ref="G294:X294" si="248">G295+G338+G554</f>
        <v>3073714548.79</v>
      </c>
      <c r="H294" s="20">
        <f t="shared" si="248"/>
        <v>2051823951.25</v>
      </c>
      <c r="I294" s="20">
        <f t="shared" si="248"/>
        <v>0</v>
      </c>
      <c r="J294" s="20">
        <f t="shared" si="248"/>
        <v>0</v>
      </c>
      <c r="K294" s="20">
        <f t="shared" si="248"/>
        <v>3073714548.79</v>
      </c>
      <c r="L294" s="20">
        <f t="shared" si="248"/>
        <v>2051823951.25</v>
      </c>
      <c r="M294" s="20">
        <f t="shared" si="248"/>
        <v>3087217666.8199997</v>
      </c>
      <c r="N294" s="20">
        <f t="shared" si="248"/>
        <v>2057206773.1199999</v>
      </c>
      <c r="O294" s="20">
        <f t="shared" si="248"/>
        <v>0</v>
      </c>
      <c r="P294" s="20">
        <f t="shared" si="248"/>
        <v>0</v>
      </c>
      <c r="Q294" s="20">
        <f t="shared" si="248"/>
        <v>3087217666.8199997</v>
      </c>
      <c r="R294" s="20">
        <f t="shared" si="248"/>
        <v>2057206773.1199999</v>
      </c>
      <c r="S294" s="20">
        <f t="shared" si="248"/>
        <v>2999829291.02</v>
      </c>
      <c r="T294" s="20">
        <f t="shared" si="248"/>
        <v>2061174298.1199999</v>
      </c>
      <c r="U294" s="21">
        <f t="shared" si="248"/>
        <v>0</v>
      </c>
      <c r="V294" s="21">
        <f t="shared" si="248"/>
        <v>0</v>
      </c>
      <c r="W294" s="21">
        <f t="shared" si="248"/>
        <v>2999829291.02</v>
      </c>
      <c r="X294" s="21">
        <f t="shared" si="248"/>
        <v>2061174298.1199999</v>
      </c>
      <c r="Y294" s="59"/>
    </row>
    <row r="295" spans="1:25">
      <c r="A295" s="23" t="s">
        <v>17</v>
      </c>
      <c r="B295" s="24">
        <v>707</v>
      </c>
      <c r="C295" s="25" t="s">
        <v>18</v>
      </c>
      <c r="D295" s="25" t="s">
        <v>15</v>
      </c>
      <c r="E295" s="25"/>
      <c r="F295" s="24"/>
      <c r="G295" s="26">
        <f t="shared" ref="G295:X295" si="249">G296+G322</f>
        <v>9945821.7199999988</v>
      </c>
      <c r="H295" s="26">
        <f t="shared" si="249"/>
        <v>0</v>
      </c>
      <c r="I295" s="26">
        <f t="shared" si="249"/>
        <v>0</v>
      </c>
      <c r="J295" s="26">
        <f t="shared" si="249"/>
        <v>0</v>
      </c>
      <c r="K295" s="26">
        <f t="shared" si="249"/>
        <v>9945821.7199999988</v>
      </c>
      <c r="L295" s="26">
        <f t="shared" si="249"/>
        <v>0</v>
      </c>
      <c r="M295" s="26">
        <f t="shared" si="249"/>
        <v>10207021.719999999</v>
      </c>
      <c r="N295" s="26">
        <f t="shared" si="249"/>
        <v>0</v>
      </c>
      <c r="O295" s="26">
        <f t="shared" si="249"/>
        <v>0</v>
      </c>
      <c r="P295" s="26">
        <f t="shared" si="249"/>
        <v>0</v>
      </c>
      <c r="Q295" s="26">
        <f t="shared" si="249"/>
        <v>10207021.719999999</v>
      </c>
      <c r="R295" s="26">
        <f t="shared" si="249"/>
        <v>0</v>
      </c>
      <c r="S295" s="26">
        <f t="shared" si="249"/>
        <v>9977021.7199999988</v>
      </c>
      <c r="T295" s="26">
        <f t="shared" si="249"/>
        <v>0</v>
      </c>
      <c r="U295" s="27">
        <f t="shared" si="249"/>
        <v>0</v>
      </c>
      <c r="V295" s="27">
        <f t="shared" si="249"/>
        <v>0</v>
      </c>
      <c r="W295" s="27">
        <f t="shared" si="249"/>
        <v>9977021.7199999988</v>
      </c>
      <c r="X295" s="27">
        <f t="shared" si="249"/>
        <v>0</v>
      </c>
      <c r="Y295" s="59"/>
    </row>
    <row r="296" spans="1:25" ht="36">
      <c r="A296" s="28" t="s">
        <v>45</v>
      </c>
      <c r="B296" s="24">
        <v>707</v>
      </c>
      <c r="C296" s="25" t="s">
        <v>18</v>
      </c>
      <c r="D296" s="25" t="s">
        <v>46</v>
      </c>
      <c r="E296" s="25"/>
      <c r="F296" s="24"/>
      <c r="G296" s="26">
        <f>G309+G297+G314</f>
        <v>9697979.3999999985</v>
      </c>
      <c r="H296" s="26">
        <f t="shared" ref="H296:X296" si="250">H309+H297+H314</f>
        <v>0</v>
      </c>
      <c r="I296" s="26">
        <f t="shared" si="250"/>
        <v>0</v>
      </c>
      <c r="J296" s="26">
        <f t="shared" si="250"/>
        <v>0</v>
      </c>
      <c r="K296" s="26">
        <f t="shared" si="250"/>
        <v>9697979.3999999985</v>
      </c>
      <c r="L296" s="26">
        <f t="shared" si="250"/>
        <v>0</v>
      </c>
      <c r="M296" s="26">
        <f t="shared" si="250"/>
        <v>9959179.3999999985</v>
      </c>
      <c r="N296" s="26">
        <f t="shared" si="250"/>
        <v>0</v>
      </c>
      <c r="O296" s="26">
        <f t="shared" si="250"/>
        <v>0</v>
      </c>
      <c r="P296" s="26">
        <f t="shared" si="250"/>
        <v>0</v>
      </c>
      <c r="Q296" s="26">
        <f t="shared" si="250"/>
        <v>9959179.3999999985</v>
      </c>
      <c r="R296" s="26">
        <f t="shared" si="250"/>
        <v>0</v>
      </c>
      <c r="S296" s="26">
        <f t="shared" si="250"/>
        <v>9729179.3999999985</v>
      </c>
      <c r="T296" s="26">
        <f t="shared" si="250"/>
        <v>0</v>
      </c>
      <c r="U296" s="27">
        <f t="shared" si="250"/>
        <v>0</v>
      </c>
      <c r="V296" s="27">
        <f t="shared" si="250"/>
        <v>0</v>
      </c>
      <c r="W296" s="27">
        <f t="shared" si="250"/>
        <v>9729179.3999999985</v>
      </c>
      <c r="X296" s="27">
        <f t="shared" si="250"/>
        <v>0</v>
      </c>
      <c r="Y296" s="59"/>
    </row>
    <row r="297" spans="1:25" ht="24">
      <c r="A297" s="28" t="s">
        <v>21</v>
      </c>
      <c r="B297" s="24">
        <v>707</v>
      </c>
      <c r="C297" s="25" t="s">
        <v>18</v>
      </c>
      <c r="D297" s="25" t="s">
        <v>46</v>
      </c>
      <c r="E297" s="25" t="s">
        <v>22</v>
      </c>
      <c r="F297" s="24"/>
      <c r="G297" s="26">
        <f t="shared" ref="G297:X297" si="251">G298</f>
        <v>123800</v>
      </c>
      <c r="H297" s="26">
        <f t="shared" si="251"/>
        <v>0</v>
      </c>
      <c r="I297" s="26">
        <f t="shared" si="251"/>
        <v>0</v>
      </c>
      <c r="J297" s="26">
        <f t="shared" si="251"/>
        <v>0</v>
      </c>
      <c r="K297" s="26">
        <f t="shared" si="251"/>
        <v>123800</v>
      </c>
      <c r="L297" s="26">
        <f t="shared" si="251"/>
        <v>0</v>
      </c>
      <c r="M297" s="26">
        <f t="shared" si="251"/>
        <v>385000</v>
      </c>
      <c r="N297" s="26">
        <f t="shared" si="251"/>
        <v>0</v>
      </c>
      <c r="O297" s="26">
        <f t="shared" si="251"/>
        <v>0</v>
      </c>
      <c r="P297" s="26">
        <f t="shared" si="251"/>
        <v>0</v>
      </c>
      <c r="Q297" s="26">
        <f t="shared" si="251"/>
        <v>385000</v>
      </c>
      <c r="R297" s="26">
        <f t="shared" si="251"/>
        <v>0</v>
      </c>
      <c r="S297" s="26">
        <f t="shared" si="251"/>
        <v>155000</v>
      </c>
      <c r="T297" s="26">
        <f t="shared" si="251"/>
        <v>0</v>
      </c>
      <c r="U297" s="27">
        <f t="shared" si="251"/>
        <v>0</v>
      </c>
      <c r="V297" s="27">
        <f t="shared" si="251"/>
        <v>0</v>
      </c>
      <c r="W297" s="27">
        <f t="shared" si="251"/>
        <v>155000</v>
      </c>
      <c r="X297" s="27">
        <f t="shared" si="251"/>
        <v>0</v>
      </c>
      <c r="Y297" s="59"/>
    </row>
    <row r="298" spans="1:25" ht="24">
      <c r="A298" s="28" t="s">
        <v>23</v>
      </c>
      <c r="B298" s="24">
        <v>707</v>
      </c>
      <c r="C298" s="25" t="s">
        <v>18</v>
      </c>
      <c r="D298" s="25" t="s">
        <v>46</v>
      </c>
      <c r="E298" s="25" t="s">
        <v>24</v>
      </c>
      <c r="F298" s="24"/>
      <c r="G298" s="26">
        <f t="shared" ref="G298:X298" si="252">G299+G303</f>
        <v>123800</v>
      </c>
      <c r="H298" s="26">
        <f t="shared" si="252"/>
        <v>0</v>
      </c>
      <c r="I298" s="26">
        <f t="shared" si="252"/>
        <v>0</v>
      </c>
      <c r="J298" s="26">
        <f t="shared" si="252"/>
        <v>0</v>
      </c>
      <c r="K298" s="26">
        <f t="shared" si="252"/>
        <v>123800</v>
      </c>
      <c r="L298" s="26">
        <f t="shared" si="252"/>
        <v>0</v>
      </c>
      <c r="M298" s="26">
        <f t="shared" si="252"/>
        <v>385000</v>
      </c>
      <c r="N298" s="26">
        <f t="shared" si="252"/>
        <v>0</v>
      </c>
      <c r="O298" s="26">
        <f t="shared" si="252"/>
        <v>0</v>
      </c>
      <c r="P298" s="26">
        <f t="shared" si="252"/>
        <v>0</v>
      </c>
      <c r="Q298" s="26">
        <f t="shared" si="252"/>
        <v>385000</v>
      </c>
      <c r="R298" s="26">
        <f t="shared" si="252"/>
        <v>0</v>
      </c>
      <c r="S298" s="26">
        <f t="shared" si="252"/>
        <v>155000</v>
      </c>
      <c r="T298" s="26">
        <f t="shared" si="252"/>
        <v>0</v>
      </c>
      <c r="U298" s="27">
        <f t="shared" si="252"/>
        <v>0</v>
      </c>
      <c r="V298" s="27">
        <f t="shared" si="252"/>
        <v>0</v>
      </c>
      <c r="W298" s="27">
        <f t="shared" si="252"/>
        <v>155000</v>
      </c>
      <c r="X298" s="27">
        <f t="shared" si="252"/>
        <v>0</v>
      </c>
      <c r="Y298" s="59"/>
    </row>
    <row r="299" spans="1:25" ht="24">
      <c r="A299" s="28" t="s">
        <v>25</v>
      </c>
      <c r="B299" s="24">
        <v>707</v>
      </c>
      <c r="C299" s="25" t="s">
        <v>18</v>
      </c>
      <c r="D299" s="25" t="s">
        <v>46</v>
      </c>
      <c r="E299" s="25" t="s">
        <v>26</v>
      </c>
      <c r="F299" s="24"/>
      <c r="G299" s="26">
        <f t="shared" ref="G299:X299" si="253">G300</f>
        <v>63800</v>
      </c>
      <c r="H299" s="26">
        <f t="shared" si="253"/>
        <v>0</v>
      </c>
      <c r="I299" s="26">
        <f t="shared" si="253"/>
        <v>0</v>
      </c>
      <c r="J299" s="26">
        <f t="shared" si="253"/>
        <v>0</v>
      </c>
      <c r="K299" s="26">
        <f t="shared" si="253"/>
        <v>63800</v>
      </c>
      <c r="L299" s="26">
        <f t="shared" si="253"/>
        <v>0</v>
      </c>
      <c r="M299" s="26">
        <f t="shared" si="253"/>
        <v>65000</v>
      </c>
      <c r="N299" s="26">
        <f t="shared" si="253"/>
        <v>0</v>
      </c>
      <c r="O299" s="26">
        <f t="shared" si="253"/>
        <v>0</v>
      </c>
      <c r="P299" s="26">
        <f t="shared" si="253"/>
        <v>0</v>
      </c>
      <c r="Q299" s="26">
        <f t="shared" si="253"/>
        <v>65000</v>
      </c>
      <c r="R299" s="26">
        <f t="shared" si="253"/>
        <v>0</v>
      </c>
      <c r="S299" s="26">
        <f t="shared" si="253"/>
        <v>65000</v>
      </c>
      <c r="T299" s="26">
        <f t="shared" si="253"/>
        <v>0</v>
      </c>
      <c r="U299" s="27">
        <f t="shared" si="253"/>
        <v>0</v>
      </c>
      <c r="V299" s="27">
        <f t="shared" si="253"/>
        <v>0</v>
      </c>
      <c r="W299" s="27">
        <f t="shared" si="253"/>
        <v>65000</v>
      </c>
      <c r="X299" s="27">
        <f t="shared" si="253"/>
        <v>0</v>
      </c>
      <c r="Y299" s="59"/>
    </row>
    <row r="300" spans="1:25" ht="24">
      <c r="A300" s="28" t="s">
        <v>47</v>
      </c>
      <c r="B300" s="24">
        <v>707</v>
      </c>
      <c r="C300" s="25" t="s">
        <v>18</v>
      </c>
      <c r="D300" s="25" t="s">
        <v>46</v>
      </c>
      <c r="E300" s="25" t="s">
        <v>48</v>
      </c>
      <c r="F300" s="24"/>
      <c r="G300" s="26">
        <f t="shared" ref="G300:L300" si="254">SUM(G301:G302)</f>
        <v>63800</v>
      </c>
      <c r="H300" s="26">
        <f t="shared" si="254"/>
        <v>0</v>
      </c>
      <c r="I300" s="26">
        <f t="shared" si="254"/>
        <v>0</v>
      </c>
      <c r="J300" s="26">
        <f t="shared" si="254"/>
        <v>0</v>
      </c>
      <c r="K300" s="26">
        <f t="shared" si="254"/>
        <v>63800</v>
      </c>
      <c r="L300" s="26">
        <f t="shared" si="254"/>
        <v>0</v>
      </c>
      <c r="M300" s="26">
        <f t="shared" ref="M300:X300" si="255">SUM(M301:M302)</f>
        <v>65000</v>
      </c>
      <c r="N300" s="26">
        <f t="shared" si="255"/>
        <v>0</v>
      </c>
      <c r="O300" s="26">
        <f t="shared" si="255"/>
        <v>0</v>
      </c>
      <c r="P300" s="26">
        <f t="shared" si="255"/>
        <v>0</v>
      </c>
      <c r="Q300" s="26">
        <f t="shared" si="255"/>
        <v>65000</v>
      </c>
      <c r="R300" s="26">
        <f t="shared" si="255"/>
        <v>0</v>
      </c>
      <c r="S300" s="26">
        <f t="shared" si="255"/>
        <v>65000</v>
      </c>
      <c r="T300" s="26">
        <f t="shared" si="255"/>
        <v>0</v>
      </c>
      <c r="U300" s="27">
        <f t="shared" si="255"/>
        <v>0</v>
      </c>
      <c r="V300" s="27">
        <f t="shared" si="255"/>
        <v>0</v>
      </c>
      <c r="W300" s="27">
        <f t="shared" si="255"/>
        <v>65000</v>
      </c>
      <c r="X300" s="27">
        <f t="shared" si="255"/>
        <v>0</v>
      </c>
      <c r="Y300" s="59"/>
    </row>
    <row r="301" spans="1:25" ht="48">
      <c r="A301" s="28" t="s">
        <v>29</v>
      </c>
      <c r="B301" s="24">
        <v>707</v>
      </c>
      <c r="C301" s="25" t="s">
        <v>18</v>
      </c>
      <c r="D301" s="25" t="s">
        <v>46</v>
      </c>
      <c r="E301" s="25" t="s">
        <v>48</v>
      </c>
      <c r="F301" s="24">
        <v>100</v>
      </c>
      <c r="G301" s="26">
        <v>28800</v>
      </c>
      <c r="H301" s="26"/>
      <c r="I301" s="26"/>
      <c r="J301" s="26"/>
      <c r="K301" s="26">
        <f>G301+I301</f>
        <v>28800</v>
      </c>
      <c r="L301" s="26">
        <f>H301+J301</f>
        <v>0</v>
      </c>
      <c r="M301" s="26">
        <v>30000</v>
      </c>
      <c r="N301" s="26"/>
      <c r="O301" s="26"/>
      <c r="P301" s="26"/>
      <c r="Q301" s="26">
        <f>M301+O301</f>
        <v>30000</v>
      </c>
      <c r="R301" s="26">
        <f>N301+P301</f>
        <v>0</v>
      </c>
      <c r="S301" s="26">
        <v>30000</v>
      </c>
      <c r="T301" s="26"/>
      <c r="U301" s="27"/>
      <c r="V301" s="27"/>
      <c r="W301" s="27">
        <f>S301+U301</f>
        <v>30000</v>
      </c>
      <c r="X301" s="27">
        <f>T301+V301</f>
        <v>0</v>
      </c>
      <c r="Y301" s="59"/>
    </row>
    <row r="302" spans="1:25" ht="24">
      <c r="A302" s="28" t="s">
        <v>30</v>
      </c>
      <c r="B302" s="24">
        <v>707</v>
      </c>
      <c r="C302" s="25" t="s">
        <v>18</v>
      </c>
      <c r="D302" s="25" t="s">
        <v>46</v>
      </c>
      <c r="E302" s="25" t="s">
        <v>48</v>
      </c>
      <c r="F302" s="24">
        <v>200</v>
      </c>
      <c r="G302" s="26">
        <v>35000</v>
      </c>
      <c r="H302" s="26"/>
      <c r="I302" s="26"/>
      <c r="J302" s="26"/>
      <c r="K302" s="26">
        <f>G302+I302</f>
        <v>35000</v>
      </c>
      <c r="L302" s="26">
        <f>H302+J302</f>
        <v>0</v>
      </c>
      <c r="M302" s="26">
        <v>35000</v>
      </c>
      <c r="N302" s="26"/>
      <c r="O302" s="26"/>
      <c r="P302" s="26"/>
      <c r="Q302" s="26">
        <f>M302+O302</f>
        <v>35000</v>
      </c>
      <c r="R302" s="26">
        <f>N302+P302</f>
        <v>0</v>
      </c>
      <c r="S302" s="26">
        <v>35000</v>
      </c>
      <c r="T302" s="26"/>
      <c r="U302" s="27"/>
      <c r="V302" s="27"/>
      <c r="W302" s="27">
        <f>S302+U302</f>
        <v>35000</v>
      </c>
      <c r="X302" s="27">
        <f>T302+V302</f>
        <v>0</v>
      </c>
      <c r="Y302" s="59"/>
    </row>
    <row r="303" spans="1:25" ht="48">
      <c r="A303" s="28" t="s">
        <v>31</v>
      </c>
      <c r="B303" s="24">
        <v>707</v>
      </c>
      <c r="C303" s="25" t="s">
        <v>18</v>
      </c>
      <c r="D303" s="25" t="s">
        <v>46</v>
      </c>
      <c r="E303" s="25" t="s">
        <v>32</v>
      </c>
      <c r="F303" s="24"/>
      <c r="G303" s="26">
        <f>G304+G306</f>
        <v>60000</v>
      </c>
      <c r="H303" s="26">
        <f t="shared" ref="H303:L303" si="256">H304+H306</f>
        <v>0</v>
      </c>
      <c r="I303" s="26">
        <f t="shared" si="256"/>
        <v>0</v>
      </c>
      <c r="J303" s="26">
        <f t="shared" si="256"/>
        <v>0</v>
      </c>
      <c r="K303" s="26">
        <f t="shared" si="256"/>
        <v>60000</v>
      </c>
      <c r="L303" s="26">
        <f t="shared" si="256"/>
        <v>0</v>
      </c>
      <c r="M303" s="26">
        <f>M304+M306</f>
        <v>320000</v>
      </c>
      <c r="N303" s="26">
        <f t="shared" ref="N303:R303" si="257">N304+N306</f>
        <v>0</v>
      </c>
      <c r="O303" s="26">
        <f t="shared" si="257"/>
        <v>0</v>
      </c>
      <c r="P303" s="26">
        <f t="shared" si="257"/>
        <v>0</v>
      </c>
      <c r="Q303" s="26">
        <f t="shared" si="257"/>
        <v>320000</v>
      </c>
      <c r="R303" s="26">
        <f t="shared" si="257"/>
        <v>0</v>
      </c>
      <c r="S303" s="26">
        <f>S304+S306</f>
        <v>90000</v>
      </c>
      <c r="T303" s="26">
        <f t="shared" ref="T303:X303" si="258">T304+T306</f>
        <v>0</v>
      </c>
      <c r="U303" s="27">
        <f t="shared" si="258"/>
        <v>0</v>
      </c>
      <c r="V303" s="27">
        <f t="shared" si="258"/>
        <v>0</v>
      </c>
      <c r="W303" s="27">
        <f t="shared" si="258"/>
        <v>90000</v>
      </c>
      <c r="X303" s="27">
        <f t="shared" si="258"/>
        <v>0</v>
      </c>
      <c r="Y303" s="59"/>
    </row>
    <row r="304" spans="1:25" ht="45" customHeight="1">
      <c r="A304" s="28" t="s">
        <v>33</v>
      </c>
      <c r="B304" s="24">
        <v>707</v>
      </c>
      <c r="C304" s="25" t="s">
        <v>18</v>
      </c>
      <c r="D304" s="25" t="s">
        <v>46</v>
      </c>
      <c r="E304" s="25" t="s">
        <v>34</v>
      </c>
      <c r="F304" s="24"/>
      <c r="G304" s="26">
        <f>G305</f>
        <v>60000</v>
      </c>
      <c r="H304" s="26">
        <f t="shared" ref="H304:L304" si="259">H305</f>
        <v>0</v>
      </c>
      <c r="I304" s="26">
        <f t="shared" si="259"/>
        <v>0</v>
      </c>
      <c r="J304" s="26">
        <f t="shared" si="259"/>
        <v>0</v>
      </c>
      <c r="K304" s="26">
        <f t="shared" si="259"/>
        <v>60000</v>
      </c>
      <c r="L304" s="26">
        <f t="shared" si="259"/>
        <v>0</v>
      </c>
      <c r="M304" s="26">
        <f>M305</f>
        <v>320000</v>
      </c>
      <c r="N304" s="26">
        <f t="shared" ref="N304:R304" si="260">N305</f>
        <v>0</v>
      </c>
      <c r="O304" s="26">
        <f t="shared" si="260"/>
        <v>0</v>
      </c>
      <c r="P304" s="26">
        <f t="shared" si="260"/>
        <v>0</v>
      </c>
      <c r="Q304" s="26">
        <f t="shared" si="260"/>
        <v>320000</v>
      </c>
      <c r="R304" s="26">
        <f t="shared" si="260"/>
        <v>0</v>
      </c>
      <c r="S304" s="26">
        <f>S305</f>
        <v>90000</v>
      </c>
      <c r="T304" s="26">
        <f t="shared" ref="T304:X304" si="261">T305</f>
        <v>0</v>
      </c>
      <c r="U304" s="27">
        <f t="shared" si="261"/>
        <v>0</v>
      </c>
      <c r="V304" s="27">
        <f t="shared" si="261"/>
        <v>0</v>
      </c>
      <c r="W304" s="27">
        <f t="shared" si="261"/>
        <v>90000</v>
      </c>
      <c r="X304" s="27">
        <f t="shared" si="261"/>
        <v>0</v>
      </c>
      <c r="Y304" s="59"/>
    </row>
    <row r="305" spans="1:25" ht="48">
      <c r="A305" s="28" t="s">
        <v>29</v>
      </c>
      <c r="B305" s="24">
        <v>707</v>
      </c>
      <c r="C305" s="25" t="s">
        <v>18</v>
      </c>
      <c r="D305" s="25" t="s">
        <v>46</v>
      </c>
      <c r="E305" s="25" t="s">
        <v>34</v>
      </c>
      <c r="F305" s="24">
        <v>100</v>
      </c>
      <c r="G305" s="26">
        <v>60000</v>
      </c>
      <c r="H305" s="26"/>
      <c r="I305" s="26"/>
      <c r="J305" s="26"/>
      <c r="K305" s="26">
        <f>G305+I305</f>
        <v>60000</v>
      </c>
      <c r="L305" s="26">
        <f>H305+J305</f>
        <v>0</v>
      </c>
      <c r="M305" s="26">
        <v>320000</v>
      </c>
      <c r="N305" s="26"/>
      <c r="O305" s="26"/>
      <c r="P305" s="26"/>
      <c r="Q305" s="26">
        <f>M305+O305</f>
        <v>320000</v>
      </c>
      <c r="R305" s="26">
        <f>N305+P305</f>
        <v>0</v>
      </c>
      <c r="S305" s="26">
        <v>90000</v>
      </c>
      <c r="T305" s="26"/>
      <c r="U305" s="27"/>
      <c r="V305" s="27"/>
      <c r="W305" s="27">
        <f>S305+U305</f>
        <v>90000</v>
      </c>
      <c r="X305" s="27">
        <f>T305+V305</f>
        <v>0</v>
      </c>
      <c r="Y305" s="59"/>
    </row>
    <row r="306" spans="1:25" hidden="1">
      <c r="A306" s="28" t="s">
        <v>52</v>
      </c>
      <c r="B306" s="25" t="s">
        <v>234</v>
      </c>
      <c r="C306" s="25" t="s">
        <v>18</v>
      </c>
      <c r="D306" s="25" t="s">
        <v>46</v>
      </c>
      <c r="E306" s="25" t="s">
        <v>53</v>
      </c>
      <c r="F306" s="24"/>
      <c r="G306" s="26">
        <f t="shared" ref="G306:X306" si="262">SUM(G307:G308)</f>
        <v>0</v>
      </c>
      <c r="H306" s="26">
        <f t="shared" si="262"/>
        <v>0</v>
      </c>
      <c r="I306" s="26">
        <f t="shared" si="262"/>
        <v>0</v>
      </c>
      <c r="J306" s="26">
        <f t="shared" si="262"/>
        <v>0</v>
      </c>
      <c r="K306" s="26">
        <f t="shared" si="262"/>
        <v>0</v>
      </c>
      <c r="L306" s="26">
        <f t="shared" si="262"/>
        <v>0</v>
      </c>
      <c r="M306" s="26">
        <f t="shared" si="262"/>
        <v>0</v>
      </c>
      <c r="N306" s="26">
        <f t="shared" si="262"/>
        <v>0</v>
      </c>
      <c r="O306" s="26">
        <f t="shared" si="262"/>
        <v>0</v>
      </c>
      <c r="P306" s="26">
        <f t="shared" si="262"/>
        <v>0</v>
      </c>
      <c r="Q306" s="26">
        <f t="shared" si="262"/>
        <v>0</v>
      </c>
      <c r="R306" s="26">
        <f t="shared" si="262"/>
        <v>0</v>
      </c>
      <c r="S306" s="26">
        <f t="shared" si="262"/>
        <v>0</v>
      </c>
      <c r="T306" s="26">
        <f t="shared" si="262"/>
        <v>0</v>
      </c>
      <c r="U306" s="27">
        <f t="shared" si="262"/>
        <v>0</v>
      </c>
      <c r="V306" s="27">
        <f t="shared" si="262"/>
        <v>0</v>
      </c>
      <c r="W306" s="27">
        <f t="shared" si="262"/>
        <v>0</v>
      </c>
      <c r="X306" s="27">
        <f t="shared" si="262"/>
        <v>0</v>
      </c>
      <c r="Y306" s="59"/>
    </row>
    <row r="307" spans="1:25" ht="24" hidden="1">
      <c r="A307" s="28" t="s">
        <v>30</v>
      </c>
      <c r="B307" s="25" t="s">
        <v>234</v>
      </c>
      <c r="C307" s="25" t="s">
        <v>18</v>
      </c>
      <c r="D307" s="25" t="s">
        <v>46</v>
      </c>
      <c r="E307" s="25" t="s">
        <v>53</v>
      </c>
      <c r="F307" s="24">
        <v>200</v>
      </c>
      <c r="G307" s="26">
        <v>0</v>
      </c>
      <c r="H307" s="26"/>
      <c r="I307" s="26"/>
      <c r="J307" s="26"/>
      <c r="K307" s="26">
        <f>G307+I307</f>
        <v>0</v>
      </c>
      <c r="L307" s="26">
        <f>H307+J307</f>
        <v>0</v>
      </c>
      <c r="M307" s="26">
        <v>0</v>
      </c>
      <c r="N307" s="26"/>
      <c r="O307" s="26"/>
      <c r="P307" s="26"/>
      <c r="Q307" s="26">
        <f>M307+O307</f>
        <v>0</v>
      </c>
      <c r="R307" s="26">
        <f>N307+P307</f>
        <v>0</v>
      </c>
      <c r="S307" s="26">
        <v>0</v>
      </c>
      <c r="T307" s="26"/>
      <c r="U307" s="27"/>
      <c r="V307" s="27"/>
      <c r="W307" s="27">
        <f>S307+U307</f>
        <v>0</v>
      </c>
      <c r="X307" s="27">
        <f>T307+V307</f>
        <v>0</v>
      </c>
      <c r="Y307" s="59"/>
    </row>
    <row r="308" spans="1:25" hidden="1">
      <c r="A308" s="28" t="s">
        <v>54</v>
      </c>
      <c r="B308" s="25" t="s">
        <v>234</v>
      </c>
      <c r="C308" s="25" t="s">
        <v>18</v>
      </c>
      <c r="D308" s="25" t="s">
        <v>46</v>
      </c>
      <c r="E308" s="25" t="s">
        <v>53</v>
      </c>
      <c r="F308" s="24">
        <v>800</v>
      </c>
      <c r="G308" s="26">
        <v>0</v>
      </c>
      <c r="H308" s="26"/>
      <c r="I308" s="26"/>
      <c r="J308" s="26"/>
      <c r="K308" s="26">
        <f>G308+I308</f>
        <v>0</v>
      </c>
      <c r="L308" s="26">
        <f>H308+J308</f>
        <v>0</v>
      </c>
      <c r="M308" s="26">
        <v>0</v>
      </c>
      <c r="N308" s="26"/>
      <c r="O308" s="26"/>
      <c r="P308" s="26"/>
      <c r="Q308" s="26">
        <f>M308+O308</f>
        <v>0</v>
      </c>
      <c r="R308" s="26">
        <f>N308+P308</f>
        <v>0</v>
      </c>
      <c r="S308" s="26">
        <v>0</v>
      </c>
      <c r="T308" s="26"/>
      <c r="U308" s="27"/>
      <c r="V308" s="27"/>
      <c r="W308" s="27">
        <f>S308+U308</f>
        <v>0</v>
      </c>
      <c r="X308" s="27">
        <f>T308+V308</f>
        <v>0</v>
      </c>
      <c r="Y308" s="59"/>
    </row>
    <row r="309" spans="1:25" ht="24">
      <c r="A309" s="28" t="s">
        <v>235</v>
      </c>
      <c r="B309" s="25" t="s">
        <v>234</v>
      </c>
      <c r="C309" s="25" t="s">
        <v>18</v>
      </c>
      <c r="D309" s="25" t="s">
        <v>46</v>
      </c>
      <c r="E309" s="25" t="s">
        <v>236</v>
      </c>
      <c r="F309" s="24"/>
      <c r="G309" s="26">
        <f>G310</f>
        <v>9574179.3999999985</v>
      </c>
      <c r="H309" s="26">
        <f t="shared" ref="H309:L311" si="263">H310</f>
        <v>0</v>
      </c>
      <c r="I309" s="26">
        <f t="shared" si="263"/>
        <v>0</v>
      </c>
      <c r="J309" s="26">
        <f t="shared" si="263"/>
        <v>0</v>
      </c>
      <c r="K309" s="26">
        <f t="shared" si="263"/>
        <v>9574179.3999999985</v>
      </c>
      <c r="L309" s="26">
        <f t="shared" si="263"/>
        <v>0</v>
      </c>
      <c r="M309" s="26">
        <f>M310</f>
        <v>9574179.3999999985</v>
      </c>
      <c r="N309" s="26">
        <f t="shared" ref="N309:R311" si="264">N310</f>
        <v>0</v>
      </c>
      <c r="O309" s="26">
        <f t="shared" si="264"/>
        <v>0</v>
      </c>
      <c r="P309" s="26">
        <f t="shared" si="264"/>
        <v>0</v>
      </c>
      <c r="Q309" s="26">
        <f t="shared" si="264"/>
        <v>9574179.3999999985</v>
      </c>
      <c r="R309" s="26">
        <f t="shared" si="264"/>
        <v>0</v>
      </c>
      <c r="S309" s="26">
        <f>S310</f>
        <v>9574179.3999999985</v>
      </c>
      <c r="T309" s="26">
        <f t="shared" ref="T309:X311" si="265">T310</f>
        <v>0</v>
      </c>
      <c r="U309" s="27">
        <f t="shared" si="265"/>
        <v>0</v>
      </c>
      <c r="V309" s="27">
        <f t="shared" si="265"/>
        <v>0</v>
      </c>
      <c r="W309" s="27">
        <f t="shared" si="265"/>
        <v>9574179.3999999985</v>
      </c>
      <c r="X309" s="27">
        <f t="shared" si="265"/>
        <v>0</v>
      </c>
      <c r="Y309" s="59"/>
    </row>
    <row r="310" spans="1:25" ht="24">
      <c r="A310" s="28" t="s">
        <v>237</v>
      </c>
      <c r="B310" s="25" t="s">
        <v>234</v>
      </c>
      <c r="C310" s="25" t="s">
        <v>18</v>
      </c>
      <c r="D310" s="25" t="s">
        <v>46</v>
      </c>
      <c r="E310" s="25" t="s">
        <v>238</v>
      </c>
      <c r="F310" s="24"/>
      <c r="G310" s="26">
        <f>G311</f>
        <v>9574179.3999999985</v>
      </c>
      <c r="H310" s="26">
        <f t="shared" si="263"/>
        <v>0</v>
      </c>
      <c r="I310" s="26">
        <f t="shared" si="263"/>
        <v>0</v>
      </c>
      <c r="J310" s="26">
        <f t="shared" si="263"/>
        <v>0</v>
      </c>
      <c r="K310" s="26">
        <f t="shared" si="263"/>
        <v>9574179.3999999985</v>
      </c>
      <c r="L310" s="26">
        <f t="shared" si="263"/>
        <v>0</v>
      </c>
      <c r="M310" s="26">
        <f>M311</f>
        <v>9574179.3999999985</v>
      </c>
      <c r="N310" s="26">
        <f t="shared" si="264"/>
        <v>0</v>
      </c>
      <c r="O310" s="26">
        <f t="shared" si="264"/>
        <v>0</v>
      </c>
      <c r="P310" s="26">
        <f t="shared" si="264"/>
        <v>0</v>
      </c>
      <c r="Q310" s="26">
        <f t="shared" si="264"/>
        <v>9574179.3999999985</v>
      </c>
      <c r="R310" s="26">
        <f t="shared" si="264"/>
        <v>0</v>
      </c>
      <c r="S310" s="26">
        <f>S311</f>
        <v>9574179.3999999985</v>
      </c>
      <c r="T310" s="26">
        <f t="shared" si="265"/>
        <v>0</v>
      </c>
      <c r="U310" s="27">
        <f t="shared" si="265"/>
        <v>0</v>
      </c>
      <c r="V310" s="27">
        <f t="shared" si="265"/>
        <v>0</v>
      </c>
      <c r="W310" s="27">
        <f t="shared" si="265"/>
        <v>9574179.3999999985</v>
      </c>
      <c r="X310" s="27">
        <f t="shared" si="265"/>
        <v>0</v>
      </c>
      <c r="Y310" s="59"/>
    </row>
    <row r="311" spans="1:25" ht="24">
      <c r="A311" s="28" t="s">
        <v>239</v>
      </c>
      <c r="B311" s="25" t="s">
        <v>234</v>
      </c>
      <c r="C311" s="25" t="s">
        <v>18</v>
      </c>
      <c r="D311" s="25" t="s">
        <v>46</v>
      </c>
      <c r="E311" s="25" t="s">
        <v>240</v>
      </c>
      <c r="F311" s="24"/>
      <c r="G311" s="26">
        <f>G312</f>
        <v>9574179.3999999985</v>
      </c>
      <c r="H311" s="26">
        <f t="shared" si="263"/>
        <v>0</v>
      </c>
      <c r="I311" s="26">
        <f t="shared" si="263"/>
        <v>0</v>
      </c>
      <c r="J311" s="26">
        <f t="shared" si="263"/>
        <v>0</v>
      </c>
      <c r="K311" s="26">
        <f t="shared" si="263"/>
        <v>9574179.3999999985</v>
      </c>
      <c r="L311" s="26">
        <f t="shared" si="263"/>
        <v>0</v>
      </c>
      <c r="M311" s="26">
        <f>M312</f>
        <v>9574179.3999999985</v>
      </c>
      <c r="N311" s="26">
        <f t="shared" si="264"/>
        <v>0</v>
      </c>
      <c r="O311" s="26">
        <f t="shared" si="264"/>
        <v>0</v>
      </c>
      <c r="P311" s="26">
        <f t="shared" si="264"/>
        <v>0</v>
      </c>
      <c r="Q311" s="26">
        <f t="shared" si="264"/>
        <v>9574179.3999999985</v>
      </c>
      <c r="R311" s="26">
        <f t="shared" si="264"/>
        <v>0</v>
      </c>
      <c r="S311" s="26">
        <f>S312</f>
        <v>9574179.3999999985</v>
      </c>
      <c r="T311" s="26">
        <f t="shared" si="265"/>
        <v>0</v>
      </c>
      <c r="U311" s="27">
        <f t="shared" si="265"/>
        <v>0</v>
      </c>
      <c r="V311" s="27">
        <f t="shared" si="265"/>
        <v>0</v>
      </c>
      <c r="W311" s="27">
        <f t="shared" si="265"/>
        <v>9574179.3999999985</v>
      </c>
      <c r="X311" s="27">
        <f t="shared" si="265"/>
        <v>0</v>
      </c>
      <c r="Y311" s="59"/>
    </row>
    <row r="312" spans="1:25" ht="24">
      <c r="A312" s="28" t="s">
        <v>55</v>
      </c>
      <c r="B312" s="25" t="s">
        <v>234</v>
      </c>
      <c r="C312" s="25" t="s">
        <v>18</v>
      </c>
      <c r="D312" s="25" t="s">
        <v>46</v>
      </c>
      <c r="E312" s="25" t="s">
        <v>241</v>
      </c>
      <c r="F312" s="24"/>
      <c r="G312" s="26">
        <f t="shared" ref="G312:X312" si="266">G313</f>
        <v>9574179.3999999985</v>
      </c>
      <c r="H312" s="26">
        <f t="shared" si="266"/>
        <v>0</v>
      </c>
      <c r="I312" s="26">
        <f t="shared" si="266"/>
        <v>0</v>
      </c>
      <c r="J312" s="26">
        <f t="shared" si="266"/>
        <v>0</v>
      </c>
      <c r="K312" s="26">
        <f t="shared" si="266"/>
        <v>9574179.3999999985</v>
      </c>
      <c r="L312" s="26">
        <f t="shared" si="266"/>
        <v>0</v>
      </c>
      <c r="M312" s="26">
        <f t="shared" si="266"/>
        <v>9574179.3999999985</v>
      </c>
      <c r="N312" s="26">
        <f t="shared" si="266"/>
        <v>0</v>
      </c>
      <c r="O312" s="26">
        <f t="shared" si="266"/>
        <v>0</v>
      </c>
      <c r="P312" s="26">
        <f t="shared" si="266"/>
        <v>0</v>
      </c>
      <c r="Q312" s="26">
        <f t="shared" si="266"/>
        <v>9574179.3999999985</v>
      </c>
      <c r="R312" s="26">
        <f t="shared" si="266"/>
        <v>0</v>
      </c>
      <c r="S312" s="26">
        <f t="shared" si="266"/>
        <v>9574179.3999999985</v>
      </c>
      <c r="T312" s="26">
        <f t="shared" si="266"/>
        <v>0</v>
      </c>
      <c r="U312" s="27">
        <f t="shared" si="266"/>
        <v>0</v>
      </c>
      <c r="V312" s="27">
        <f t="shared" si="266"/>
        <v>0</v>
      </c>
      <c r="W312" s="27">
        <f t="shared" si="266"/>
        <v>9574179.3999999985</v>
      </c>
      <c r="X312" s="27">
        <f t="shared" si="266"/>
        <v>0</v>
      </c>
      <c r="Y312" s="59"/>
    </row>
    <row r="313" spans="1:25" ht="48">
      <c r="A313" s="28" t="s">
        <v>29</v>
      </c>
      <c r="B313" s="25" t="s">
        <v>234</v>
      </c>
      <c r="C313" s="25" t="s">
        <v>18</v>
      </c>
      <c r="D313" s="25" t="s">
        <v>46</v>
      </c>
      <c r="E313" s="25" t="s">
        <v>241</v>
      </c>
      <c r="F313" s="24">
        <v>100</v>
      </c>
      <c r="G313" s="26">
        <v>9574179.3999999985</v>
      </c>
      <c r="H313" s="26"/>
      <c r="I313" s="26"/>
      <c r="J313" s="26"/>
      <c r="K313" s="26">
        <f>G313+I313</f>
        <v>9574179.3999999985</v>
      </c>
      <c r="L313" s="26">
        <f>H313+J313</f>
        <v>0</v>
      </c>
      <c r="M313" s="26">
        <v>9574179.3999999985</v>
      </c>
      <c r="N313" s="26"/>
      <c r="O313" s="26"/>
      <c r="P313" s="26"/>
      <c r="Q313" s="26">
        <f>M313+O313</f>
        <v>9574179.3999999985</v>
      </c>
      <c r="R313" s="26">
        <f>N313+P313</f>
        <v>0</v>
      </c>
      <c r="S313" s="26">
        <v>9574179.3999999985</v>
      </c>
      <c r="T313" s="26"/>
      <c r="U313" s="26"/>
      <c r="V313" s="27"/>
      <c r="W313" s="27">
        <f>S313+U313</f>
        <v>9574179.3999999985</v>
      </c>
      <c r="X313" s="27">
        <f>T313+V313</f>
        <v>0</v>
      </c>
      <c r="Y313" s="59"/>
    </row>
    <row r="314" spans="1:25" hidden="1">
      <c r="A314" s="30" t="s">
        <v>35</v>
      </c>
      <c r="B314" s="25" t="s">
        <v>234</v>
      </c>
      <c r="C314" s="25" t="s">
        <v>18</v>
      </c>
      <c r="D314" s="25" t="s">
        <v>46</v>
      </c>
      <c r="E314" s="25" t="s">
        <v>36</v>
      </c>
      <c r="F314" s="24"/>
      <c r="G314" s="26">
        <f>G315</f>
        <v>0</v>
      </c>
      <c r="H314" s="26">
        <f t="shared" ref="H314:X314" si="267">H315</f>
        <v>0</v>
      </c>
      <c r="I314" s="26">
        <f t="shared" si="267"/>
        <v>0</v>
      </c>
      <c r="J314" s="26">
        <f t="shared" si="267"/>
        <v>0</v>
      </c>
      <c r="K314" s="26">
        <f t="shared" si="267"/>
        <v>0</v>
      </c>
      <c r="L314" s="26">
        <f t="shared" si="267"/>
        <v>0</v>
      </c>
      <c r="M314" s="26">
        <f t="shared" si="267"/>
        <v>0</v>
      </c>
      <c r="N314" s="26">
        <f t="shared" si="267"/>
        <v>0</v>
      </c>
      <c r="O314" s="26">
        <f t="shared" si="267"/>
        <v>0</v>
      </c>
      <c r="P314" s="26">
        <f t="shared" si="267"/>
        <v>0</v>
      </c>
      <c r="Q314" s="26">
        <f t="shared" si="267"/>
        <v>0</v>
      </c>
      <c r="R314" s="26">
        <f t="shared" si="267"/>
        <v>0</v>
      </c>
      <c r="S314" s="26">
        <f t="shared" si="267"/>
        <v>0</v>
      </c>
      <c r="T314" s="26">
        <f t="shared" si="267"/>
        <v>0</v>
      </c>
      <c r="U314" s="27">
        <f t="shared" si="267"/>
        <v>0</v>
      </c>
      <c r="V314" s="27">
        <f t="shared" si="267"/>
        <v>0</v>
      </c>
      <c r="W314" s="27">
        <f t="shared" si="267"/>
        <v>0</v>
      </c>
      <c r="X314" s="27">
        <f t="shared" si="267"/>
        <v>0</v>
      </c>
      <c r="Y314" s="59"/>
    </row>
    <row r="315" spans="1:25" ht="24" hidden="1">
      <c r="A315" s="30" t="s">
        <v>37</v>
      </c>
      <c r="B315" s="25" t="s">
        <v>234</v>
      </c>
      <c r="C315" s="25" t="s">
        <v>18</v>
      </c>
      <c r="D315" s="25" t="s">
        <v>46</v>
      </c>
      <c r="E315" s="25" t="s">
        <v>38</v>
      </c>
      <c r="F315" s="24"/>
      <c r="G315" s="26">
        <f>G316+G318+G320</f>
        <v>0</v>
      </c>
      <c r="H315" s="26">
        <f t="shared" ref="H315:X315" si="268">H316+H318+H320</f>
        <v>0</v>
      </c>
      <c r="I315" s="26">
        <f t="shared" si="268"/>
        <v>0</v>
      </c>
      <c r="J315" s="26">
        <f t="shared" si="268"/>
        <v>0</v>
      </c>
      <c r="K315" s="26">
        <f t="shared" si="268"/>
        <v>0</v>
      </c>
      <c r="L315" s="26">
        <f t="shared" si="268"/>
        <v>0</v>
      </c>
      <c r="M315" s="26">
        <f t="shared" si="268"/>
        <v>0</v>
      </c>
      <c r="N315" s="26">
        <f t="shared" si="268"/>
        <v>0</v>
      </c>
      <c r="O315" s="26">
        <f t="shared" si="268"/>
        <v>0</v>
      </c>
      <c r="P315" s="26">
        <f t="shared" si="268"/>
        <v>0</v>
      </c>
      <c r="Q315" s="26">
        <f t="shared" si="268"/>
        <v>0</v>
      </c>
      <c r="R315" s="26">
        <f t="shared" si="268"/>
        <v>0</v>
      </c>
      <c r="S315" s="26">
        <f t="shared" si="268"/>
        <v>0</v>
      </c>
      <c r="T315" s="26">
        <f t="shared" si="268"/>
        <v>0</v>
      </c>
      <c r="U315" s="26">
        <f t="shared" si="268"/>
        <v>0</v>
      </c>
      <c r="V315" s="26">
        <f t="shared" si="268"/>
        <v>0</v>
      </c>
      <c r="W315" s="26">
        <f t="shared" si="268"/>
        <v>0</v>
      </c>
      <c r="X315" s="26">
        <f t="shared" si="268"/>
        <v>0</v>
      </c>
      <c r="Y315" s="59"/>
    </row>
    <row r="316" spans="1:25" ht="24" hidden="1">
      <c r="A316" s="28" t="s">
        <v>60</v>
      </c>
      <c r="B316" s="25" t="s">
        <v>234</v>
      </c>
      <c r="C316" s="25" t="s">
        <v>18</v>
      </c>
      <c r="D316" s="25" t="s">
        <v>46</v>
      </c>
      <c r="E316" s="25" t="s">
        <v>61</v>
      </c>
      <c r="F316" s="24"/>
      <c r="G316" s="26">
        <f>G317</f>
        <v>0</v>
      </c>
      <c r="H316" s="26">
        <f t="shared" ref="H316:X316" si="269">H317</f>
        <v>0</v>
      </c>
      <c r="I316" s="26">
        <f t="shared" si="269"/>
        <v>0</v>
      </c>
      <c r="J316" s="26">
        <f t="shared" si="269"/>
        <v>0</v>
      </c>
      <c r="K316" s="26">
        <f t="shared" si="269"/>
        <v>0</v>
      </c>
      <c r="L316" s="26">
        <f t="shared" si="269"/>
        <v>0</v>
      </c>
      <c r="M316" s="26">
        <f t="shared" si="269"/>
        <v>0</v>
      </c>
      <c r="N316" s="26">
        <f t="shared" si="269"/>
        <v>0</v>
      </c>
      <c r="O316" s="26">
        <f t="shared" si="269"/>
        <v>0</v>
      </c>
      <c r="P316" s="26">
        <f t="shared" si="269"/>
        <v>0</v>
      </c>
      <c r="Q316" s="26">
        <f t="shared" si="269"/>
        <v>0</v>
      </c>
      <c r="R316" s="26">
        <f t="shared" si="269"/>
        <v>0</v>
      </c>
      <c r="S316" s="26">
        <f t="shared" si="269"/>
        <v>0</v>
      </c>
      <c r="T316" s="26">
        <f t="shared" si="269"/>
        <v>0</v>
      </c>
      <c r="U316" s="27">
        <f t="shared" si="269"/>
        <v>0</v>
      </c>
      <c r="V316" s="27">
        <f t="shared" si="269"/>
        <v>0</v>
      </c>
      <c r="W316" s="27">
        <f t="shared" si="269"/>
        <v>0</v>
      </c>
      <c r="X316" s="27">
        <f t="shared" si="269"/>
        <v>0</v>
      </c>
      <c r="Y316" s="59"/>
    </row>
    <row r="317" spans="1:25" ht="48" hidden="1">
      <c r="A317" s="28" t="s">
        <v>29</v>
      </c>
      <c r="B317" s="25" t="s">
        <v>234</v>
      </c>
      <c r="C317" s="25" t="s">
        <v>18</v>
      </c>
      <c r="D317" s="25" t="s">
        <v>46</v>
      </c>
      <c r="E317" s="25" t="s">
        <v>61</v>
      </c>
      <c r="F317" s="24">
        <v>100</v>
      </c>
      <c r="G317" s="26"/>
      <c r="H317" s="26"/>
      <c r="I317" s="26"/>
      <c r="J317" s="26"/>
      <c r="K317" s="26">
        <f>G317+I317</f>
        <v>0</v>
      </c>
      <c r="L317" s="26">
        <f>H317+J317</f>
        <v>0</v>
      </c>
      <c r="M317" s="26"/>
      <c r="N317" s="26"/>
      <c r="O317" s="26"/>
      <c r="P317" s="26"/>
      <c r="Q317" s="26">
        <f>M317+O317</f>
        <v>0</v>
      </c>
      <c r="R317" s="26">
        <f>N317+P317</f>
        <v>0</v>
      </c>
      <c r="S317" s="26"/>
      <c r="T317" s="26"/>
      <c r="U317" s="27"/>
      <c r="V317" s="27"/>
      <c r="W317" s="26">
        <f>S317+U317</f>
        <v>0</v>
      </c>
      <c r="X317" s="26">
        <f>T317+V317</f>
        <v>0</v>
      </c>
      <c r="Y317" s="59"/>
    </row>
    <row r="318" spans="1:25" ht="87" hidden="1" customHeight="1">
      <c r="A318" s="28" t="s">
        <v>41</v>
      </c>
      <c r="B318" s="25" t="s">
        <v>234</v>
      </c>
      <c r="C318" s="25" t="s">
        <v>18</v>
      </c>
      <c r="D318" s="25" t="s">
        <v>46</v>
      </c>
      <c r="E318" s="25" t="s">
        <v>42</v>
      </c>
      <c r="F318" s="24"/>
      <c r="G318" s="26">
        <f>G319</f>
        <v>0</v>
      </c>
      <c r="H318" s="26">
        <f t="shared" ref="H318:X318" si="270">H319</f>
        <v>0</v>
      </c>
      <c r="I318" s="26">
        <f t="shared" si="270"/>
        <v>0</v>
      </c>
      <c r="J318" s="26">
        <f t="shared" si="270"/>
        <v>0</v>
      </c>
      <c r="K318" s="26">
        <f t="shared" si="270"/>
        <v>0</v>
      </c>
      <c r="L318" s="26">
        <f t="shared" si="270"/>
        <v>0</v>
      </c>
      <c r="M318" s="26">
        <f t="shared" si="270"/>
        <v>0</v>
      </c>
      <c r="N318" s="26">
        <f t="shared" si="270"/>
        <v>0</v>
      </c>
      <c r="O318" s="26">
        <f t="shared" si="270"/>
        <v>0</v>
      </c>
      <c r="P318" s="26">
        <f t="shared" si="270"/>
        <v>0</v>
      </c>
      <c r="Q318" s="26">
        <f t="shared" si="270"/>
        <v>0</v>
      </c>
      <c r="R318" s="26">
        <f t="shared" si="270"/>
        <v>0</v>
      </c>
      <c r="S318" s="26">
        <f t="shared" si="270"/>
        <v>0</v>
      </c>
      <c r="T318" s="26">
        <f t="shared" si="270"/>
        <v>0</v>
      </c>
      <c r="U318" s="26">
        <f t="shared" si="270"/>
        <v>0</v>
      </c>
      <c r="V318" s="26">
        <f t="shared" si="270"/>
        <v>0</v>
      </c>
      <c r="W318" s="26">
        <f t="shared" si="270"/>
        <v>0</v>
      </c>
      <c r="X318" s="26">
        <f t="shared" si="270"/>
        <v>0</v>
      </c>
      <c r="Y318" s="59"/>
    </row>
    <row r="319" spans="1:25" ht="48" hidden="1">
      <c r="A319" s="28" t="s">
        <v>29</v>
      </c>
      <c r="B319" s="25" t="s">
        <v>234</v>
      </c>
      <c r="C319" s="25" t="s">
        <v>18</v>
      </c>
      <c r="D319" s="25" t="s">
        <v>46</v>
      </c>
      <c r="E319" s="25" t="s">
        <v>42</v>
      </c>
      <c r="F319" s="24">
        <v>100</v>
      </c>
      <c r="G319" s="26"/>
      <c r="H319" s="26">
        <f>G319</f>
        <v>0</v>
      </c>
      <c r="I319" s="26"/>
      <c r="J319" s="26"/>
      <c r="K319" s="26">
        <f>G319+I319</f>
        <v>0</v>
      </c>
      <c r="L319" s="26">
        <f>H319+J319</f>
        <v>0</v>
      </c>
      <c r="M319" s="26"/>
      <c r="N319" s="26"/>
      <c r="O319" s="26"/>
      <c r="P319" s="26"/>
      <c r="Q319" s="26">
        <f>M319+O319</f>
        <v>0</v>
      </c>
      <c r="R319" s="26">
        <f>N319+P319</f>
        <v>0</v>
      </c>
      <c r="S319" s="26"/>
      <c r="T319" s="26"/>
      <c r="U319" s="27"/>
      <c r="V319" s="27"/>
      <c r="W319" s="26">
        <f>S319+U319</f>
        <v>0</v>
      </c>
      <c r="X319" s="26">
        <f>T319+V319</f>
        <v>0</v>
      </c>
      <c r="Y319" s="59"/>
    </row>
    <row r="320" spans="1:25" ht="72" hidden="1">
      <c r="A320" s="28" t="s">
        <v>43</v>
      </c>
      <c r="B320" s="25" t="s">
        <v>234</v>
      </c>
      <c r="C320" s="25" t="s">
        <v>18</v>
      </c>
      <c r="D320" s="25" t="s">
        <v>46</v>
      </c>
      <c r="E320" s="25" t="s">
        <v>44</v>
      </c>
      <c r="F320" s="24"/>
      <c r="G320" s="26">
        <f>G321</f>
        <v>0</v>
      </c>
      <c r="H320" s="26">
        <f t="shared" ref="H320:X320" si="271">H321</f>
        <v>0</v>
      </c>
      <c r="I320" s="26">
        <f t="shared" si="271"/>
        <v>0</v>
      </c>
      <c r="J320" s="26">
        <f t="shared" si="271"/>
        <v>0</v>
      </c>
      <c r="K320" s="26">
        <f t="shared" si="271"/>
        <v>0</v>
      </c>
      <c r="L320" s="26">
        <f t="shared" si="271"/>
        <v>0</v>
      </c>
      <c r="M320" s="26">
        <f t="shared" si="271"/>
        <v>0</v>
      </c>
      <c r="N320" s="26">
        <f t="shared" si="271"/>
        <v>0</v>
      </c>
      <c r="O320" s="26">
        <f t="shared" si="271"/>
        <v>0</v>
      </c>
      <c r="P320" s="26">
        <f t="shared" si="271"/>
        <v>0</v>
      </c>
      <c r="Q320" s="26">
        <f t="shared" si="271"/>
        <v>0</v>
      </c>
      <c r="R320" s="26">
        <f t="shared" si="271"/>
        <v>0</v>
      </c>
      <c r="S320" s="26">
        <f t="shared" si="271"/>
        <v>0</v>
      </c>
      <c r="T320" s="26">
        <f t="shared" si="271"/>
        <v>0</v>
      </c>
      <c r="U320" s="26">
        <f t="shared" si="271"/>
        <v>0</v>
      </c>
      <c r="V320" s="26">
        <f t="shared" si="271"/>
        <v>0</v>
      </c>
      <c r="W320" s="26">
        <f t="shared" si="271"/>
        <v>0</v>
      </c>
      <c r="X320" s="26">
        <f t="shared" si="271"/>
        <v>0</v>
      </c>
      <c r="Y320" s="59"/>
    </row>
    <row r="321" spans="1:25" ht="48" hidden="1">
      <c r="A321" s="28" t="s">
        <v>29</v>
      </c>
      <c r="B321" s="25" t="s">
        <v>234</v>
      </c>
      <c r="C321" s="25" t="s">
        <v>18</v>
      </c>
      <c r="D321" s="25" t="s">
        <v>46</v>
      </c>
      <c r="E321" s="25" t="s">
        <v>44</v>
      </c>
      <c r="F321" s="24">
        <v>100</v>
      </c>
      <c r="G321" s="26"/>
      <c r="H321" s="26">
        <f>G321</f>
        <v>0</v>
      </c>
      <c r="I321" s="26"/>
      <c r="J321" s="26">
        <f>I321</f>
        <v>0</v>
      </c>
      <c r="K321" s="26">
        <f>G321+I321</f>
        <v>0</v>
      </c>
      <c r="L321" s="26">
        <f>H321+J321</f>
        <v>0</v>
      </c>
      <c r="M321" s="26"/>
      <c r="N321" s="26"/>
      <c r="O321" s="26"/>
      <c r="P321" s="26"/>
      <c r="Q321" s="26"/>
      <c r="R321" s="26"/>
      <c r="S321" s="26"/>
      <c r="T321" s="26"/>
      <c r="U321" s="27"/>
      <c r="V321" s="27"/>
      <c r="W321" s="26"/>
      <c r="X321" s="26"/>
      <c r="Y321" s="59"/>
    </row>
    <row r="322" spans="1:25">
      <c r="A322" s="28" t="s">
        <v>70</v>
      </c>
      <c r="B322" s="25" t="s">
        <v>234</v>
      </c>
      <c r="C322" s="25" t="s">
        <v>18</v>
      </c>
      <c r="D322" s="25" t="s">
        <v>71</v>
      </c>
      <c r="E322" s="25"/>
      <c r="F322" s="24"/>
      <c r="G322" s="26">
        <f>G329+G323+G334</f>
        <v>247842.32</v>
      </c>
      <c r="H322" s="26">
        <f t="shared" ref="H322:X322" si="272">H329+H323+H334</f>
        <v>0</v>
      </c>
      <c r="I322" s="26">
        <f t="shared" si="272"/>
        <v>0</v>
      </c>
      <c r="J322" s="26">
        <f t="shared" si="272"/>
        <v>0</v>
      </c>
      <c r="K322" s="26">
        <f t="shared" si="272"/>
        <v>247842.32</v>
      </c>
      <c r="L322" s="26">
        <f t="shared" si="272"/>
        <v>0</v>
      </c>
      <c r="M322" s="26">
        <f t="shared" si="272"/>
        <v>247842.32</v>
      </c>
      <c r="N322" s="26">
        <f t="shared" si="272"/>
        <v>0</v>
      </c>
      <c r="O322" s="26">
        <f t="shared" si="272"/>
        <v>0</v>
      </c>
      <c r="P322" s="26">
        <f t="shared" si="272"/>
        <v>0</v>
      </c>
      <c r="Q322" s="26">
        <f t="shared" si="272"/>
        <v>247842.32</v>
      </c>
      <c r="R322" s="26">
        <f t="shared" si="272"/>
        <v>0</v>
      </c>
      <c r="S322" s="26">
        <f t="shared" si="272"/>
        <v>247842.32</v>
      </c>
      <c r="T322" s="26">
        <f t="shared" si="272"/>
        <v>0</v>
      </c>
      <c r="U322" s="26">
        <f t="shared" si="272"/>
        <v>0</v>
      </c>
      <c r="V322" s="26">
        <f t="shared" si="272"/>
        <v>0</v>
      </c>
      <c r="W322" s="26">
        <f t="shared" si="272"/>
        <v>247842.32</v>
      </c>
      <c r="X322" s="26">
        <f t="shared" si="272"/>
        <v>0</v>
      </c>
      <c r="Y322" s="59"/>
    </row>
    <row r="323" spans="1:25" ht="24" hidden="1">
      <c r="A323" s="23" t="s">
        <v>72</v>
      </c>
      <c r="B323" s="25" t="s">
        <v>234</v>
      </c>
      <c r="C323" s="25" t="s">
        <v>18</v>
      </c>
      <c r="D323" s="25" t="s">
        <v>71</v>
      </c>
      <c r="E323" s="25" t="s">
        <v>73</v>
      </c>
      <c r="F323" s="24"/>
      <c r="G323" s="26">
        <f>G324</f>
        <v>0</v>
      </c>
      <c r="H323" s="26">
        <f t="shared" ref="H323:L325" si="273">H324</f>
        <v>0</v>
      </c>
      <c r="I323" s="26">
        <f t="shared" si="273"/>
        <v>0</v>
      </c>
      <c r="J323" s="26">
        <f t="shared" si="273"/>
        <v>0</v>
      </c>
      <c r="K323" s="26">
        <f t="shared" si="273"/>
        <v>0</v>
      </c>
      <c r="L323" s="26">
        <f t="shared" si="273"/>
        <v>0</v>
      </c>
      <c r="M323" s="26">
        <f>M324</f>
        <v>0</v>
      </c>
      <c r="N323" s="26">
        <f t="shared" ref="N323:R325" si="274">N324</f>
        <v>0</v>
      </c>
      <c r="O323" s="26">
        <f t="shared" si="274"/>
        <v>0</v>
      </c>
      <c r="P323" s="26">
        <f t="shared" si="274"/>
        <v>0</v>
      </c>
      <c r="Q323" s="26">
        <f t="shared" si="274"/>
        <v>0</v>
      </c>
      <c r="R323" s="26">
        <f t="shared" si="274"/>
        <v>0</v>
      </c>
      <c r="S323" s="26">
        <f>S324</f>
        <v>0</v>
      </c>
      <c r="T323" s="26">
        <f t="shared" ref="T323:X325" si="275">T324</f>
        <v>0</v>
      </c>
      <c r="U323" s="27">
        <f t="shared" si="275"/>
        <v>0</v>
      </c>
      <c r="V323" s="27">
        <f t="shared" si="275"/>
        <v>0</v>
      </c>
      <c r="W323" s="27">
        <f t="shared" si="275"/>
        <v>0</v>
      </c>
      <c r="X323" s="27">
        <f t="shared" si="275"/>
        <v>0</v>
      </c>
      <c r="Y323" s="59"/>
    </row>
    <row r="324" spans="1:25" ht="24" hidden="1">
      <c r="A324" s="28" t="s">
        <v>74</v>
      </c>
      <c r="B324" s="25" t="s">
        <v>234</v>
      </c>
      <c r="C324" s="25" t="s">
        <v>18</v>
      </c>
      <c r="D324" s="25" t="s">
        <v>71</v>
      </c>
      <c r="E324" s="25" t="s">
        <v>75</v>
      </c>
      <c r="F324" s="24"/>
      <c r="G324" s="26">
        <f>G325</f>
        <v>0</v>
      </c>
      <c r="H324" s="26">
        <f t="shared" si="273"/>
        <v>0</v>
      </c>
      <c r="I324" s="26">
        <f t="shared" si="273"/>
        <v>0</v>
      </c>
      <c r="J324" s="26">
        <f t="shared" si="273"/>
        <v>0</v>
      </c>
      <c r="K324" s="26">
        <f t="shared" si="273"/>
        <v>0</v>
      </c>
      <c r="L324" s="26">
        <f t="shared" si="273"/>
        <v>0</v>
      </c>
      <c r="M324" s="26">
        <f>M325</f>
        <v>0</v>
      </c>
      <c r="N324" s="26">
        <f t="shared" si="274"/>
        <v>0</v>
      </c>
      <c r="O324" s="26">
        <f t="shared" si="274"/>
        <v>0</v>
      </c>
      <c r="P324" s="26">
        <f t="shared" si="274"/>
        <v>0</v>
      </c>
      <c r="Q324" s="26">
        <f t="shared" si="274"/>
        <v>0</v>
      </c>
      <c r="R324" s="26">
        <f t="shared" si="274"/>
        <v>0</v>
      </c>
      <c r="S324" s="26">
        <f>S325</f>
        <v>0</v>
      </c>
      <c r="T324" s="26">
        <f t="shared" si="275"/>
        <v>0</v>
      </c>
      <c r="U324" s="27">
        <f t="shared" si="275"/>
        <v>0</v>
      </c>
      <c r="V324" s="27">
        <f t="shared" si="275"/>
        <v>0</v>
      </c>
      <c r="W324" s="27">
        <f t="shared" si="275"/>
        <v>0</v>
      </c>
      <c r="X324" s="27">
        <f t="shared" si="275"/>
        <v>0</v>
      </c>
      <c r="Y324" s="59"/>
    </row>
    <row r="325" spans="1:25" ht="36" hidden="1">
      <c r="A325" s="28" t="s">
        <v>76</v>
      </c>
      <c r="B325" s="25" t="s">
        <v>234</v>
      </c>
      <c r="C325" s="25" t="s">
        <v>18</v>
      </c>
      <c r="D325" s="25" t="s">
        <v>71</v>
      </c>
      <c r="E325" s="25" t="s">
        <v>77</v>
      </c>
      <c r="F325" s="24"/>
      <c r="G325" s="26">
        <f>G326</f>
        <v>0</v>
      </c>
      <c r="H325" s="26">
        <f t="shared" si="273"/>
        <v>0</v>
      </c>
      <c r="I325" s="26">
        <f t="shared" si="273"/>
        <v>0</v>
      </c>
      <c r="J325" s="26">
        <f t="shared" si="273"/>
        <v>0</v>
      </c>
      <c r="K325" s="26">
        <f t="shared" si="273"/>
        <v>0</v>
      </c>
      <c r="L325" s="26">
        <f t="shared" si="273"/>
        <v>0</v>
      </c>
      <c r="M325" s="26">
        <f>M326</f>
        <v>0</v>
      </c>
      <c r="N325" s="26">
        <f t="shared" si="274"/>
        <v>0</v>
      </c>
      <c r="O325" s="26">
        <f t="shared" si="274"/>
        <v>0</v>
      </c>
      <c r="P325" s="26">
        <f t="shared" si="274"/>
        <v>0</v>
      </c>
      <c r="Q325" s="26">
        <f t="shared" si="274"/>
        <v>0</v>
      </c>
      <c r="R325" s="26">
        <f t="shared" si="274"/>
        <v>0</v>
      </c>
      <c r="S325" s="26">
        <f>S326</f>
        <v>0</v>
      </c>
      <c r="T325" s="26">
        <f t="shared" si="275"/>
        <v>0</v>
      </c>
      <c r="U325" s="27">
        <f t="shared" si="275"/>
        <v>0</v>
      </c>
      <c r="V325" s="27">
        <f t="shared" si="275"/>
        <v>0</v>
      </c>
      <c r="W325" s="27">
        <f t="shared" si="275"/>
        <v>0</v>
      </c>
      <c r="X325" s="27">
        <f t="shared" si="275"/>
        <v>0</v>
      </c>
      <c r="Y325" s="59"/>
    </row>
    <row r="326" spans="1:25" ht="48" hidden="1">
      <c r="A326" s="28" t="s">
        <v>78</v>
      </c>
      <c r="B326" s="25" t="s">
        <v>234</v>
      </c>
      <c r="C326" s="25" t="s">
        <v>18</v>
      </c>
      <c r="D326" s="25" t="s">
        <v>71</v>
      </c>
      <c r="E326" s="25" t="s">
        <v>79</v>
      </c>
      <c r="F326" s="24"/>
      <c r="G326" s="26">
        <f>G327+G328</f>
        <v>0</v>
      </c>
      <c r="H326" s="26">
        <f t="shared" ref="H326:T326" si="276">H327+H328</f>
        <v>0</v>
      </c>
      <c r="I326" s="26">
        <f t="shared" si="276"/>
        <v>0</v>
      </c>
      <c r="J326" s="26">
        <f t="shared" si="276"/>
        <v>0</v>
      </c>
      <c r="K326" s="26">
        <f t="shared" si="276"/>
        <v>0</v>
      </c>
      <c r="L326" s="26">
        <f t="shared" si="276"/>
        <v>0</v>
      </c>
      <c r="M326" s="26">
        <f t="shared" si="276"/>
        <v>0</v>
      </c>
      <c r="N326" s="26">
        <f t="shared" si="276"/>
        <v>0</v>
      </c>
      <c r="O326" s="26">
        <f t="shared" si="276"/>
        <v>0</v>
      </c>
      <c r="P326" s="26">
        <f t="shared" si="276"/>
        <v>0</v>
      </c>
      <c r="Q326" s="26">
        <f t="shared" si="276"/>
        <v>0</v>
      </c>
      <c r="R326" s="26">
        <f t="shared" si="276"/>
        <v>0</v>
      </c>
      <c r="S326" s="26">
        <f t="shared" si="276"/>
        <v>0</v>
      </c>
      <c r="T326" s="26">
        <f t="shared" si="276"/>
        <v>0</v>
      </c>
      <c r="U326" s="27">
        <f t="shared" ref="U326:X326" si="277">SUM(U327:U328)</f>
        <v>0</v>
      </c>
      <c r="V326" s="27">
        <f t="shared" si="277"/>
        <v>0</v>
      </c>
      <c r="W326" s="27">
        <f t="shared" si="277"/>
        <v>0</v>
      </c>
      <c r="X326" s="27">
        <f t="shared" si="277"/>
        <v>0</v>
      </c>
      <c r="Y326" s="59"/>
    </row>
    <row r="327" spans="1:25" hidden="1">
      <c r="A327" s="28" t="s">
        <v>57</v>
      </c>
      <c r="B327" s="25" t="s">
        <v>234</v>
      </c>
      <c r="C327" s="25" t="s">
        <v>18</v>
      </c>
      <c r="D327" s="25" t="s">
        <v>71</v>
      </c>
      <c r="E327" s="25" t="s">
        <v>79</v>
      </c>
      <c r="F327" s="24">
        <v>300</v>
      </c>
      <c r="G327" s="26">
        <v>0</v>
      </c>
      <c r="H327" s="26"/>
      <c r="I327" s="26"/>
      <c r="J327" s="26"/>
      <c r="K327" s="26">
        <f>G327+I327</f>
        <v>0</v>
      </c>
      <c r="L327" s="26">
        <f>H327+J327</f>
        <v>0</v>
      </c>
      <c r="M327" s="26">
        <v>0</v>
      </c>
      <c r="N327" s="26"/>
      <c r="O327" s="26"/>
      <c r="P327" s="26"/>
      <c r="Q327" s="26">
        <f>M327+O327</f>
        <v>0</v>
      </c>
      <c r="R327" s="26">
        <f>N327+P327</f>
        <v>0</v>
      </c>
      <c r="S327" s="26">
        <v>0</v>
      </c>
      <c r="T327" s="26"/>
      <c r="U327" s="27"/>
      <c r="V327" s="27"/>
      <c r="W327" s="27">
        <f>S327+U327</f>
        <v>0</v>
      </c>
      <c r="X327" s="27">
        <f>T327+V327</f>
        <v>0</v>
      </c>
      <c r="Y327" s="59"/>
    </row>
    <row r="328" spans="1:25" ht="24" hidden="1">
      <c r="A328" s="35" t="s">
        <v>242</v>
      </c>
      <c r="B328" s="36" t="s">
        <v>234</v>
      </c>
      <c r="C328" s="25" t="s">
        <v>18</v>
      </c>
      <c r="D328" s="25" t="s">
        <v>71</v>
      </c>
      <c r="E328" s="25" t="s">
        <v>79</v>
      </c>
      <c r="F328" s="37" t="s">
        <v>243</v>
      </c>
      <c r="G328" s="26">
        <v>0</v>
      </c>
      <c r="H328" s="26"/>
      <c r="I328" s="26"/>
      <c r="J328" s="26"/>
      <c r="K328" s="26">
        <f>G328+I328</f>
        <v>0</v>
      </c>
      <c r="L328" s="26">
        <f>H328+J328</f>
        <v>0</v>
      </c>
      <c r="M328" s="26">
        <v>0</v>
      </c>
      <c r="N328" s="26"/>
      <c r="O328" s="26"/>
      <c r="P328" s="26"/>
      <c r="Q328" s="26">
        <f>M328+O328</f>
        <v>0</v>
      </c>
      <c r="R328" s="26">
        <f>N328+P328</f>
        <v>0</v>
      </c>
      <c r="S328" s="26">
        <v>0</v>
      </c>
      <c r="T328" s="26"/>
      <c r="U328" s="27"/>
      <c r="V328" s="27"/>
      <c r="W328" s="27">
        <f>S328+U328</f>
        <v>0</v>
      </c>
      <c r="X328" s="27">
        <f>T328+V328</f>
        <v>0</v>
      </c>
      <c r="Y328" s="59"/>
    </row>
    <row r="329" spans="1:25" ht="24">
      <c r="A329" s="28" t="s">
        <v>21</v>
      </c>
      <c r="B329" s="25" t="s">
        <v>234</v>
      </c>
      <c r="C329" s="25" t="s">
        <v>18</v>
      </c>
      <c r="D329" s="25" t="s">
        <v>71</v>
      </c>
      <c r="E329" s="25" t="s">
        <v>22</v>
      </c>
      <c r="F329" s="24"/>
      <c r="G329" s="26">
        <f>G330</f>
        <v>247842.32</v>
      </c>
      <c r="H329" s="26">
        <f t="shared" ref="H329:L331" si="278">H330</f>
        <v>0</v>
      </c>
      <c r="I329" s="26">
        <f t="shared" si="278"/>
        <v>0</v>
      </c>
      <c r="J329" s="26">
        <f t="shared" si="278"/>
        <v>0</v>
      </c>
      <c r="K329" s="26">
        <f t="shared" si="278"/>
        <v>247842.32</v>
      </c>
      <c r="L329" s="26">
        <f t="shared" si="278"/>
        <v>0</v>
      </c>
      <c r="M329" s="26">
        <f>M330</f>
        <v>247842.32</v>
      </c>
      <c r="N329" s="26">
        <f t="shared" ref="N329:R331" si="279">N330</f>
        <v>0</v>
      </c>
      <c r="O329" s="26">
        <f t="shared" si="279"/>
        <v>0</v>
      </c>
      <c r="P329" s="26">
        <f t="shared" si="279"/>
        <v>0</v>
      </c>
      <c r="Q329" s="26">
        <f t="shared" si="279"/>
        <v>247842.32</v>
      </c>
      <c r="R329" s="26">
        <f t="shared" si="279"/>
        <v>0</v>
      </c>
      <c r="S329" s="26">
        <f>S330</f>
        <v>247842.32</v>
      </c>
      <c r="T329" s="26">
        <f t="shared" ref="T329:X331" si="280">T330</f>
        <v>0</v>
      </c>
      <c r="U329" s="27">
        <f t="shared" si="280"/>
        <v>0</v>
      </c>
      <c r="V329" s="27">
        <f t="shared" si="280"/>
        <v>0</v>
      </c>
      <c r="W329" s="27">
        <f t="shared" si="280"/>
        <v>247842.32</v>
      </c>
      <c r="X329" s="27">
        <f t="shared" si="280"/>
        <v>0</v>
      </c>
      <c r="Y329" s="59"/>
    </row>
    <row r="330" spans="1:25" ht="24">
      <c r="A330" s="28" t="s">
        <v>80</v>
      </c>
      <c r="B330" s="25" t="s">
        <v>234</v>
      </c>
      <c r="C330" s="25" t="s">
        <v>18</v>
      </c>
      <c r="D330" s="25" t="s">
        <v>71</v>
      </c>
      <c r="E330" s="25" t="s">
        <v>81</v>
      </c>
      <c r="F330" s="24"/>
      <c r="G330" s="26">
        <f>G331</f>
        <v>247842.32</v>
      </c>
      <c r="H330" s="26">
        <f>H331</f>
        <v>0</v>
      </c>
      <c r="I330" s="26">
        <f t="shared" si="278"/>
        <v>0</v>
      </c>
      <c r="J330" s="26">
        <f t="shared" si="278"/>
        <v>0</v>
      </c>
      <c r="K330" s="26">
        <f t="shared" si="278"/>
        <v>247842.32</v>
      </c>
      <c r="L330" s="26">
        <f t="shared" si="278"/>
        <v>0</v>
      </c>
      <c r="M330" s="26">
        <f>M331</f>
        <v>247842.32</v>
      </c>
      <c r="N330" s="26">
        <f>N331</f>
        <v>0</v>
      </c>
      <c r="O330" s="26">
        <f t="shared" si="279"/>
        <v>0</v>
      </c>
      <c r="P330" s="26">
        <f t="shared" si="279"/>
        <v>0</v>
      </c>
      <c r="Q330" s="26">
        <f t="shared" si="279"/>
        <v>247842.32</v>
      </c>
      <c r="R330" s="26">
        <f t="shared" si="279"/>
        <v>0</v>
      </c>
      <c r="S330" s="26">
        <f>S331</f>
        <v>247842.32</v>
      </c>
      <c r="T330" s="26">
        <f>T331</f>
        <v>0</v>
      </c>
      <c r="U330" s="27">
        <f t="shared" si="280"/>
        <v>0</v>
      </c>
      <c r="V330" s="27">
        <f t="shared" si="280"/>
        <v>0</v>
      </c>
      <c r="W330" s="27">
        <f t="shared" si="280"/>
        <v>247842.32</v>
      </c>
      <c r="X330" s="27">
        <f t="shared" si="280"/>
        <v>0</v>
      </c>
      <c r="Y330" s="59"/>
    </row>
    <row r="331" spans="1:25" ht="48">
      <c r="A331" s="28" t="s">
        <v>82</v>
      </c>
      <c r="B331" s="25" t="s">
        <v>234</v>
      </c>
      <c r="C331" s="25" t="s">
        <v>18</v>
      </c>
      <c r="D331" s="25" t="s">
        <v>71</v>
      </c>
      <c r="E331" s="25" t="s">
        <v>83</v>
      </c>
      <c r="F331" s="24"/>
      <c r="G331" s="26">
        <f>G332</f>
        <v>247842.32</v>
      </c>
      <c r="H331" s="26">
        <f>H332</f>
        <v>0</v>
      </c>
      <c r="I331" s="26">
        <f t="shared" si="278"/>
        <v>0</v>
      </c>
      <c r="J331" s="26">
        <f t="shared" si="278"/>
        <v>0</v>
      </c>
      <c r="K331" s="26">
        <f t="shared" si="278"/>
        <v>247842.32</v>
      </c>
      <c r="L331" s="26">
        <f t="shared" si="278"/>
        <v>0</v>
      </c>
      <c r="M331" s="26">
        <f>M332</f>
        <v>247842.32</v>
      </c>
      <c r="N331" s="26">
        <f>N332</f>
        <v>0</v>
      </c>
      <c r="O331" s="26">
        <f t="shared" si="279"/>
        <v>0</v>
      </c>
      <c r="P331" s="26">
        <f t="shared" si="279"/>
        <v>0</v>
      </c>
      <c r="Q331" s="26">
        <f t="shared" si="279"/>
        <v>247842.32</v>
      </c>
      <c r="R331" s="26">
        <f t="shared" si="279"/>
        <v>0</v>
      </c>
      <c r="S331" s="26">
        <f>S332</f>
        <v>247842.32</v>
      </c>
      <c r="T331" s="26">
        <f>T332</f>
        <v>0</v>
      </c>
      <c r="U331" s="27">
        <f t="shared" si="280"/>
        <v>0</v>
      </c>
      <c r="V331" s="27">
        <f t="shared" si="280"/>
        <v>0</v>
      </c>
      <c r="W331" s="27">
        <f t="shared" si="280"/>
        <v>247842.32</v>
      </c>
      <c r="X331" s="27">
        <f t="shared" si="280"/>
        <v>0</v>
      </c>
      <c r="Y331" s="59"/>
    </row>
    <row r="332" spans="1:25" ht="36">
      <c r="A332" s="29" t="s">
        <v>84</v>
      </c>
      <c r="B332" s="25" t="s">
        <v>234</v>
      </c>
      <c r="C332" s="25" t="s">
        <v>18</v>
      </c>
      <c r="D332" s="25" t="s">
        <v>71</v>
      </c>
      <c r="E332" s="25" t="s">
        <v>85</v>
      </c>
      <c r="F332" s="24"/>
      <c r="G332" s="26">
        <f t="shared" ref="G332:X332" si="281">G333</f>
        <v>247842.32</v>
      </c>
      <c r="H332" s="26">
        <f t="shared" si="281"/>
        <v>0</v>
      </c>
      <c r="I332" s="26">
        <f t="shared" si="281"/>
        <v>0</v>
      </c>
      <c r="J332" s="26">
        <f t="shared" si="281"/>
        <v>0</v>
      </c>
      <c r="K332" s="26">
        <f t="shared" si="281"/>
        <v>247842.32</v>
      </c>
      <c r="L332" s="26">
        <f t="shared" si="281"/>
        <v>0</v>
      </c>
      <c r="M332" s="26">
        <f t="shared" si="281"/>
        <v>247842.32</v>
      </c>
      <c r="N332" s="26">
        <f t="shared" si="281"/>
        <v>0</v>
      </c>
      <c r="O332" s="26">
        <f t="shared" si="281"/>
        <v>0</v>
      </c>
      <c r="P332" s="26">
        <f t="shared" si="281"/>
        <v>0</v>
      </c>
      <c r="Q332" s="26">
        <f t="shared" si="281"/>
        <v>247842.32</v>
      </c>
      <c r="R332" s="26">
        <f t="shared" si="281"/>
        <v>0</v>
      </c>
      <c r="S332" s="26">
        <f t="shared" si="281"/>
        <v>247842.32</v>
      </c>
      <c r="T332" s="26">
        <f t="shared" si="281"/>
        <v>0</v>
      </c>
      <c r="U332" s="27">
        <f t="shared" si="281"/>
        <v>0</v>
      </c>
      <c r="V332" s="27">
        <f t="shared" si="281"/>
        <v>0</v>
      </c>
      <c r="W332" s="27">
        <f t="shared" si="281"/>
        <v>247842.32</v>
      </c>
      <c r="X332" s="27">
        <f t="shared" si="281"/>
        <v>0</v>
      </c>
      <c r="Y332" s="59"/>
    </row>
    <row r="333" spans="1:25" ht="24">
      <c r="A333" s="28" t="s">
        <v>30</v>
      </c>
      <c r="B333" s="25" t="s">
        <v>234</v>
      </c>
      <c r="C333" s="25" t="s">
        <v>18</v>
      </c>
      <c r="D333" s="25" t="s">
        <v>71</v>
      </c>
      <c r="E333" s="25" t="s">
        <v>85</v>
      </c>
      <c r="F333" s="24">
        <v>200</v>
      </c>
      <c r="G333" s="26">
        <v>247842.32</v>
      </c>
      <c r="H333" s="26"/>
      <c r="I333" s="26"/>
      <c r="J333" s="26"/>
      <c r="K333" s="26">
        <f>G333+I333</f>
        <v>247842.32</v>
      </c>
      <c r="L333" s="26">
        <f>H333+J333</f>
        <v>0</v>
      </c>
      <c r="M333" s="26">
        <v>247842.32</v>
      </c>
      <c r="N333" s="26"/>
      <c r="O333" s="26"/>
      <c r="P333" s="26"/>
      <c r="Q333" s="26">
        <f>M333+O333</f>
        <v>247842.32</v>
      </c>
      <c r="R333" s="26">
        <f>N333+P333</f>
        <v>0</v>
      </c>
      <c r="S333" s="26">
        <v>247842.32</v>
      </c>
      <c r="T333" s="26"/>
      <c r="U333" s="27"/>
      <c r="V333" s="27"/>
      <c r="W333" s="27">
        <f>S333+U333</f>
        <v>247842.32</v>
      </c>
      <c r="X333" s="27">
        <f>T333+V333</f>
        <v>0</v>
      </c>
      <c r="Y333" s="59"/>
    </row>
    <row r="334" spans="1:25" hidden="1">
      <c r="A334" s="30" t="s">
        <v>35</v>
      </c>
      <c r="B334" s="25" t="s">
        <v>234</v>
      </c>
      <c r="C334" s="25" t="s">
        <v>18</v>
      </c>
      <c r="D334" s="25" t="s">
        <v>71</v>
      </c>
      <c r="E334" s="25" t="s">
        <v>36</v>
      </c>
      <c r="F334" s="24"/>
      <c r="G334" s="26">
        <f>G335</f>
        <v>0</v>
      </c>
      <c r="H334" s="26">
        <f t="shared" ref="H334:X336" si="282">H335</f>
        <v>0</v>
      </c>
      <c r="I334" s="26">
        <f t="shared" si="282"/>
        <v>0</v>
      </c>
      <c r="J334" s="26">
        <f t="shared" si="282"/>
        <v>0</v>
      </c>
      <c r="K334" s="26">
        <f t="shared" si="282"/>
        <v>0</v>
      </c>
      <c r="L334" s="26">
        <f t="shared" si="282"/>
        <v>0</v>
      </c>
      <c r="M334" s="26">
        <f t="shared" si="282"/>
        <v>0</v>
      </c>
      <c r="N334" s="26">
        <f t="shared" si="282"/>
        <v>0</v>
      </c>
      <c r="O334" s="26">
        <f t="shared" si="282"/>
        <v>0</v>
      </c>
      <c r="P334" s="26">
        <f t="shared" si="282"/>
        <v>0</v>
      </c>
      <c r="Q334" s="26">
        <f t="shared" si="282"/>
        <v>0</v>
      </c>
      <c r="R334" s="26">
        <f t="shared" si="282"/>
        <v>0</v>
      </c>
      <c r="S334" s="26">
        <f t="shared" si="282"/>
        <v>0</v>
      </c>
      <c r="T334" s="26">
        <f t="shared" si="282"/>
        <v>0</v>
      </c>
      <c r="U334" s="26">
        <f t="shared" si="282"/>
        <v>0</v>
      </c>
      <c r="V334" s="26">
        <f t="shared" si="282"/>
        <v>0</v>
      </c>
      <c r="W334" s="26">
        <f t="shared" si="282"/>
        <v>0</v>
      </c>
      <c r="X334" s="26">
        <f t="shared" si="282"/>
        <v>0</v>
      </c>
      <c r="Y334" s="59"/>
    </row>
    <row r="335" spans="1:25" ht="24" hidden="1">
      <c r="A335" s="30" t="s">
        <v>37</v>
      </c>
      <c r="B335" s="25" t="s">
        <v>234</v>
      </c>
      <c r="C335" s="25" t="s">
        <v>18</v>
      </c>
      <c r="D335" s="25" t="s">
        <v>71</v>
      </c>
      <c r="E335" s="25" t="s">
        <v>38</v>
      </c>
      <c r="F335" s="24"/>
      <c r="G335" s="26">
        <f>G336</f>
        <v>0</v>
      </c>
      <c r="H335" s="26">
        <f t="shared" si="282"/>
        <v>0</v>
      </c>
      <c r="I335" s="26">
        <f t="shared" si="282"/>
        <v>0</v>
      </c>
      <c r="J335" s="26">
        <f t="shared" si="282"/>
        <v>0</v>
      </c>
      <c r="K335" s="26">
        <f t="shared" si="282"/>
        <v>0</v>
      </c>
      <c r="L335" s="26">
        <f t="shared" si="282"/>
        <v>0</v>
      </c>
      <c r="M335" s="26">
        <f t="shared" si="282"/>
        <v>0</v>
      </c>
      <c r="N335" s="26">
        <f t="shared" si="282"/>
        <v>0</v>
      </c>
      <c r="O335" s="26">
        <f t="shared" si="282"/>
        <v>0</v>
      </c>
      <c r="P335" s="26">
        <f t="shared" si="282"/>
        <v>0</v>
      </c>
      <c r="Q335" s="26">
        <f t="shared" si="282"/>
        <v>0</v>
      </c>
      <c r="R335" s="26">
        <f t="shared" si="282"/>
        <v>0</v>
      </c>
      <c r="S335" s="26">
        <f t="shared" si="282"/>
        <v>0</v>
      </c>
      <c r="T335" s="26">
        <f t="shared" si="282"/>
        <v>0</v>
      </c>
      <c r="U335" s="26">
        <f t="shared" si="282"/>
        <v>0</v>
      </c>
      <c r="V335" s="26">
        <f t="shared" si="282"/>
        <v>0</v>
      </c>
      <c r="W335" s="26">
        <f t="shared" si="282"/>
        <v>0</v>
      </c>
      <c r="X335" s="26">
        <f t="shared" si="282"/>
        <v>0</v>
      </c>
      <c r="Y335" s="59"/>
    </row>
    <row r="336" spans="1:25" hidden="1">
      <c r="A336" s="28" t="s">
        <v>244</v>
      </c>
      <c r="B336" s="25" t="s">
        <v>234</v>
      </c>
      <c r="C336" s="25" t="s">
        <v>18</v>
      </c>
      <c r="D336" s="25" t="s">
        <v>71</v>
      </c>
      <c r="E336" s="25" t="s">
        <v>245</v>
      </c>
      <c r="F336" s="24"/>
      <c r="G336" s="26">
        <f>G337</f>
        <v>0</v>
      </c>
      <c r="H336" s="26">
        <f t="shared" si="282"/>
        <v>0</v>
      </c>
      <c r="I336" s="26">
        <f t="shared" si="282"/>
        <v>0</v>
      </c>
      <c r="J336" s="26">
        <f t="shared" si="282"/>
        <v>0</v>
      </c>
      <c r="K336" s="26">
        <f t="shared" si="282"/>
        <v>0</v>
      </c>
      <c r="L336" s="26">
        <f t="shared" si="282"/>
        <v>0</v>
      </c>
      <c r="M336" s="26">
        <f t="shared" si="282"/>
        <v>0</v>
      </c>
      <c r="N336" s="26">
        <f t="shared" si="282"/>
        <v>0</v>
      </c>
      <c r="O336" s="26">
        <f t="shared" si="282"/>
        <v>0</v>
      </c>
      <c r="P336" s="26">
        <f t="shared" si="282"/>
        <v>0</v>
      </c>
      <c r="Q336" s="26">
        <f t="shared" si="282"/>
        <v>0</v>
      </c>
      <c r="R336" s="26">
        <f t="shared" si="282"/>
        <v>0</v>
      </c>
      <c r="S336" s="26">
        <f t="shared" si="282"/>
        <v>0</v>
      </c>
      <c r="T336" s="26">
        <f t="shared" si="282"/>
        <v>0</v>
      </c>
      <c r="U336" s="26">
        <f t="shared" si="282"/>
        <v>0</v>
      </c>
      <c r="V336" s="26">
        <f t="shared" si="282"/>
        <v>0</v>
      </c>
      <c r="W336" s="26">
        <f t="shared" si="282"/>
        <v>0</v>
      </c>
      <c r="X336" s="26">
        <f t="shared" si="282"/>
        <v>0</v>
      </c>
      <c r="Y336" s="59"/>
    </row>
    <row r="337" spans="1:25" hidden="1">
      <c r="A337" s="28" t="s">
        <v>54</v>
      </c>
      <c r="B337" s="25" t="s">
        <v>234</v>
      </c>
      <c r="C337" s="25" t="s">
        <v>18</v>
      </c>
      <c r="D337" s="25" t="s">
        <v>71</v>
      </c>
      <c r="E337" s="25" t="s">
        <v>245</v>
      </c>
      <c r="F337" s="24">
        <v>800</v>
      </c>
      <c r="G337" s="26"/>
      <c r="H337" s="26"/>
      <c r="I337" s="26"/>
      <c r="J337" s="26"/>
      <c r="K337" s="26">
        <f>G337+I337</f>
        <v>0</v>
      </c>
      <c r="L337" s="26">
        <f>H337+J337</f>
        <v>0</v>
      </c>
      <c r="M337" s="26"/>
      <c r="N337" s="26"/>
      <c r="O337" s="26"/>
      <c r="P337" s="26"/>
      <c r="Q337" s="26">
        <f>M337+O337</f>
        <v>0</v>
      </c>
      <c r="R337" s="26">
        <f>N337+P337</f>
        <v>0</v>
      </c>
      <c r="S337" s="26"/>
      <c r="T337" s="26"/>
      <c r="U337" s="27"/>
      <c r="V337" s="27"/>
      <c r="W337" s="26">
        <f>S337+U337</f>
        <v>0</v>
      </c>
      <c r="X337" s="26">
        <f>T337+V337</f>
        <v>0</v>
      </c>
      <c r="Y337" s="59"/>
    </row>
    <row r="338" spans="1:25">
      <c r="A338" s="28" t="s">
        <v>246</v>
      </c>
      <c r="B338" s="25" t="s">
        <v>234</v>
      </c>
      <c r="C338" s="25" t="s">
        <v>67</v>
      </c>
      <c r="D338" s="25"/>
      <c r="E338" s="25"/>
      <c r="F338" s="24"/>
      <c r="G338" s="26">
        <f t="shared" ref="G338:X338" si="283">G339+G374+G494+G457</f>
        <v>2973694785.0700002</v>
      </c>
      <c r="H338" s="26">
        <f t="shared" si="283"/>
        <v>1962916009.25</v>
      </c>
      <c r="I338" s="26">
        <f t="shared" si="283"/>
        <v>0</v>
      </c>
      <c r="J338" s="26">
        <f t="shared" si="283"/>
        <v>0</v>
      </c>
      <c r="K338" s="26">
        <f t="shared" si="283"/>
        <v>2973694785.0700002</v>
      </c>
      <c r="L338" s="26">
        <f t="shared" si="283"/>
        <v>1962916009.25</v>
      </c>
      <c r="M338" s="26">
        <f t="shared" si="283"/>
        <v>2985901528.0999999</v>
      </c>
      <c r="N338" s="26">
        <f t="shared" si="283"/>
        <v>1966097656.1199999</v>
      </c>
      <c r="O338" s="26">
        <f t="shared" si="283"/>
        <v>0</v>
      </c>
      <c r="P338" s="26">
        <f t="shared" si="283"/>
        <v>0</v>
      </c>
      <c r="Q338" s="26">
        <f t="shared" si="283"/>
        <v>2985901528.0999999</v>
      </c>
      <c r="R338" s="26">
        <f t="shared" si="283"/>
        <v>1966097656.1199999</v>
      </c>
      <c r="S338" s="26">
        <f t="shared" si="283"/>
        <v>2894194327.3000002</v>
      </c>
      <c r="T338" s="26">
        <f t="shared" si="283"/>
        <v>1965516356.1199999</v>
      </c>
      <c r="U338" s="27">
        <f t="shared" si="283"/>
        <v>0</v>
      </c>
      <c r="V338" s="27">
        <f t="shared" si="283"/>
        <v>0</v>
      </c>
      <c r="W338" s="27">
        <f t="shared" si="283"/>
        <v>2894194327.3000002</v>
      </c>
      <c r="X338" s="27">
        <f t="shared" si="283"/>
        <v>1965516356.1199999</v>
      </c>
      <c r="Y338" s="59"/>
    </row>
    <row r="339" spans="1:25">
      <c r="A339" s="28" t="s">
        <v>247</v>
      </c>
      <c r="B339" s="25" t="s">
        <v>234</v>
      </c>
      <c r="C339" s="25" t="s">
        <v>67</v>
      </c>
      <c r="D339" s="25" t="s">
        <v>18</v>
      </c>
      <c r="E339" s="25"/>
      <c r="F339" s="24"/>
      <c r="G339" s="26">
        <f>G340+G370</f>
        <v>1289671856.1400001</v>
      </c>
      <c r="H339" s="26">
        <f t="shared" ref="H339:X339" si="284">H340+H370</f>
        <v>765490085.54999995</v>
      </c>
      <c r="I339" s="26">
        <f t="shared" si="284"/>
        <v>0</v>
      </c>
      <c r="J339" s="26">
        <f t="shared" si="284"/>
        <v>0</v>
      </c>
      <c r="K339" s="26">
        <f t="shared" si="284"/>
        <v>1289671856.1400001</v>
      </c>
      <c r="L339" s="26">
        <f t="shared" si="284"/>
        <v>765490085.54999995</v>
      </c>
      <c r="M339" s="26">
        <f t="shared" si="284"/>
        <v>1293493345.1199999</v>
      </c>
      <c r="N339" s="26">
        <f t="shared" si="284"/>
        <v>764627675.02999997</v>
      </c>
      <c r="O339" s="26">
        <f t="shared" si="284"/>
        <v>0</v>
      </c>
      <c r="P339" s="26">
        <f t="shared" si="284"/>
        <v>0</v>
      </c>
      <c r="Q339" s="26">
        <f t="shared" si="284"/>
        <v>1293493345.1199999</v>
      </c>
      <c r="R339" s="26">
        <f t="shared" si="284"/>
        <v>764627675.02999997</v>
      </c>
      <c r="S339" s="26">
        <f t="shared" si="284"/>
        <v>1258493345.1199999</v>
      </c>
      <c r="T339" s="26">
        <f t="shared" si="284"/>
        <v>764627675.02999997</v>
      </c>
      <c r="U339" s="26">
        <f t="shared" si="284"/>
        <v>0</v>
      </c>
      <c r="V339" s="26">
        <f t="shared" si="284"/>
        <v>0</v>
      </c>
      <c r="W339" s="26">
        <f t="shared" si="284"/>
        <v>1258493345.1199999</v>
      </c>
      <c r="X339" s="26">
        <f t="shared" si="284"/>
        <v>764627675.02999997</v>
      </c>
      <c r="Y339" s="59"/>
    </row>
    <row r="340" spans="1:25" ht="24">
      <c r="A340" s="28" t="s">
        <v>235</v>
      </c>
      <c r="B340" s="25" t="s">
        <v>234</v>
      </c>
      <c r="C340" s="25" t="s">
        <v>67</v>
      </c>
      <c r="D340" s="25" t="s">
        <v>18</v>
      </c>
      <c r="E340" s="25" t="s">
        <v>236</v>
      </c>
      <c r="F340" s="24"/>
      <c r="G340" s="26">
        <f t="shared" ref="G340:X340" si="285">G341</f>
        <v>1289671856.1400001</v>
      </c>
      <c r="H340" s="26">
        <f t="shared" si="285"/>
        <v>765490085.54999995</v>
      </c>
      <c r="I340" s="26">
        <f t="shared" si="285"/>
        <v>0</v>
      </c>
      <c r="J340" s="26">
        <f t="shared" si="285"/>
        <v>0</v>
      </c>
      <c r="K340" s="26">
        <f t="shared" si="285"/>
        <v>1289671856.1400001</v>
      </c>
      <c r="L340" s="26">
        <f t="shared" si="285"/>
        <v>765490085.54999995</v>
      </c>
      <c r="M340" s="26">
        <f t="shared" si="285"/>
        <v>1293493345.1199999</v>
      </c>
      <c r="N340" s="26">
        <f t="shared" si="285"/>
        <v>764627675.02999997</v>
      </c>
      <c r="O340" s="26">
        <f t="shared" si="285"/>
        <v>0</v>
      </c>
      <c r="P340" s="26">
        <f t="shared" si="285"/>
        <v>0</v>
      </c>
      <c r="Q340" s="26">
        <f t="shared" si="285"/>
        <v>1293493345.1199999</v>
      </c>
      <c r="R340" s="26">
        <f t="shared" si="285"/>
        <v>764627675.02999997</v>
      </c>
      <c r="S340" s="26">
        <f t="shared" si="285"/>
        <v>1258493345.1199999</v>
      </c>
      <c r="T340" s="26">
        <f t="shared" si="285"/>
        <v>764627675.02999997</v>
      </c>
      <c r="U340" s="27">
        <f t="shared" si="285"/>
        <v>0</v>
      </c>
      <c r="V340" s="27">
        <f t="shared" si="285"/>
        <v>0</v>
      </c>
      <c r="W340" s="27">
        <f t="shared" si="285"/>
        <v>1258493345.1199999</v>
      </c>
      <c r="X340" s="27">
        <f t="shared" si="285"/>
        <v>764627675.02999997</v>
      </c>
      <c r="Y340" s="59"/>
    </row>
    <row r="341" spans="1:25" ht="24">
      <c r="A341" s="28" t="s">
        <v>237</v>
      </c>
      <c r="B341" s="25" t="s">
        <v>234</v>
      </c>
      <c r="C341" s="25" t="s">
        <v>67</v>
      </c>
      <c r="D341" s="25" t="s">
        <v>18</v>
      </c>
      <c r="E341" s="25" t="s">
        <v>238</v>
      </c>
      <c r="F341" s="24"/>
      <c r="G341" s="26">
        <f t="shared" ref="G341:X341" si="286">G342+G367</f>
        <v>1289671856.1400001</v>
      </c>
      <c r="H341" s="26">
        <f t="shared" si="286"/>
        <v>765490085.54999995</v>
      </c>
      <c r="I341" s="26">
        <f t="shared" si="286"/>
        <v>0</v>
      </c>
      <c r="J341" s="26">
        <f t="shared" si="286"/>
        <v>0</v>
      </c>
      <c r="K341" s="26">
        <f t="shared" si="286"/>
        <v>1289671856.1400001</v>
      </c>
      <c r="L341" s="26">
        <f t="shared" si="286"/>
        <v>765490085.54999995</v>
      </c>
      <c r="M341" s="26">
        <f t="shared" si="286"/>
        <v>1293493345.1199999</v>
      </c>
      <c r="N341" s="26">
        <f t="shared" si="286"/>
        <v>764627675.02999997</v>
      </c>
      <c r="O341" s="26">
        <f t="shared" si="286"/>
        <v>0</v>
      </c>
      <c r="P341" s="26">
        <f t="shared" si="286"/>
        <v>0</v>
      </c>
      <c r="Q341" s="26">
        <f t="shared" si="286"/>
        <v>1293493345.1199999</v>
      </c>
      <c r="R341" s="26">
        <f t="shared" si="286"/>
        <v>764627675.02999997</v>
      </c>
      <c r="S341" s="26">
        <f t="shared" si="286"/>
        <v>1258493345.1199999</v>
      </c>
      <c r="T341" s="26">
        <f t="shared" si="286"/>
        <v>764627675.02999997</v>
      </c>
      <c r="U341" s="27">
        <f t="shared" si="286"/>
        <v>0</v>
      </c>
      <c r="V341" s="27">
        <f t="shared" si="286"/>
        <v>0</v>
      </c>
      <c r="W341" s="27">
        <f t="shared" si="286"/>
        <v>1258493345.1199999</v>
      </c>
      <c r="X341" s="27">
        <f t="shared" si="286"/>
        <v>764627675.02999997</v>
      </c>
      <c r="Y341" s="59"/>
    </row>
    <row r="342" spans="1:25" ht="24">
      <c r="A342" s="28" t="s">
        <v>248</v>
      </c>
      <c r="B342" s="25" t="s">
        <v>234</v>
      </c>
      <c r="C342" s="25" t="s">
        <v>67</v>
      </c>
      <c r="D342" s="25" t="s">
        <v>18</v>
      </c>
      <c r="E342" s="25" t="s">
        <v>249</v>
      </c>
      <c r="F342" s="24"/>
      <c r="G342" s="26">
        <f t="shared" ref="G342:X342" si="287">G343+G349+G351+G359+G361+G355+G347+G365+G363+G345+G353+G357</f>
        <v>1289583971.1400001</v>
      </c>
      <c r="H342" s="26">
        <f t="shared" si="287"/>
        <v>765490085.54999995</v>
      </c>
      <c r="I342" s="26">
        <f t="shared" si="287"/>
        <v>0</v>
      </c>
      <c r="J342" s="26">
        <f t="shared" si="287"/>
        <v>0</v>
      </c>
      <c r="K342" s="26">
        <f t="shared" si="287"/>
        <v>1289583971.1400001</v>
      </c>
      <c r="L342" s="26">
        <f t="shared" si="287"/>
        <v>765490085.54999995</v>
      </c>
      <c r="M342" s="26">
        <f t="shared" si="287"/>
        <v>1293405460.1199999</v>
      </c>
      <c r="N342" s="26">
        <f t="shared" si="287"/>
        <v>764627675.02999997</v>
      </c>
      <c r="O342" s="26">
        <f t="shared" si="287"/>
        <v>0</v>
      </c>
      <c r="P342" s="26">
        <f t="shared" si="287"/>
        <v>0</v>
      </c>
      <c r="Q342" s="26">
        <f t="shared" si="287"/>
        <v>1293405460.1199999</v>
      </c>
      <c r="R342" s="26">
        <f t="shared" si="287"/>
        <v>764627675.02999997</v>
      </c>
      <c r="S342" s="26">
        <f t="shared" si="287"/>
        <v>1258405460.1199999</v>
      </c>
      <c r="T342" s="26">
        <f t="shared" si="287"/>
        <v>764627675.02999997</v>
      </c>
      <c r="U342" s="26">
        <f t="shared" si="287"/>
        <v>0</v>
      </c>
      <c r="V342" s="26">
        <f t="shared" si="287"/>
        <v>0</v>
      </c>
      <c r="W342" s="26">
        <f t="shared" si="287"/>
        <v>1258405460.1199999</v>
      </c>
      <c r="X342" s="26">
        <f t="shared" si="287"/>
        <v>764627675.02999997</v>
      </c>
      <c r="Y342" s="59"/>
    </row>
    <row r="343" spans="1:25" ht="46.5" customHeight="1">
      <c r="A343" s="28" t="s">
        <v>33</v>
      </c>
      <c r="B343" s="24">
        <v>707</v>
      </c>
      <c r="C343" s="25" t="s">
        <v>67</v>
      </c>
      <c r="D343" s="25" t="s">
        <v>18</v>
      </c>
      <c r="E343" s="25" t="s">
        <v>250</v>
      </c>
      <c r="F343" s="25"/>
      <c r="G343" s="26">
        <f t="shared" ref="G343:X343" si="288">G344</f>
        <v>18160200</v>
      </c>
      <c r="H343" s="26">
        <f t="shared" si="288"/>
        <v>0</v>
      </c>
      <c r="I343" s="26">
        <f t="shared" si="288"/>
        <v>0</v>
      </c>
      <c r="J343" s="26">
        <f t="shared" si="288"/>
        <v>0</v>
      </c>
      <c r="K343" s="26">
        <f t="shared" si="288"/>
        <v>18160200</v>
      </c>
      <c r="L343" s="26">
        <f t="shared" si="288"/>
        <v>0</v>
      </c>
      <c r="M343" s="26">
        <f t="shared" si="288"/>
        <v>18160200</v>
      </c>
      <c r="N343" s="26">
        <f t="shared" si="288"/>
        <v>0</v>
      </c>
      <c r="O343" s="26">
        <f t="shared" si="288"/>
        <v>0</v>
      </c>
      <c r="P343" s="26">
        <f t="shared" si="288"/>
        <v>0</v>
      </c>
      <c r="Q343" s="26">
        <f t="shared" si="288"/>
        <v>18160200</v>
      </c>
      <c r="R343" s="26">
        <f t="shared" si="288"/>
        <v>0</v>
      </c>
      <c r="S343" s="26">
        <f t="shared" si="288"/>
        <v>18160200</v>
      </c>
      <c r="T343" s="26">
        <f t="shared" si="288"/>
        <v>0</v>
      </c>
      <c r="U343" s="27">
        <f t="shared" si="288"/>
        <v>0</v>
      </c>
      <c r="V343" s="27">
        <f t="shared" si="288"/>
        <v>0</v>
      </c>
      <c r="W343" s="27">
        <f t="shared" si="288"/>
        <v>18160200</v>
      </c>
      <c r="X343" s="27">
        <f t="shared" si="288"/>
        <v>0</v>
      </c>
      <c r="Y343" s="59"/>
    </row>
    <row r="344" spans="1:25" ht="24">
      <c r="A344" s="28" t="s">
        <v>242</v>
      </c>
      <c r="B344" s="24">
        <v>707</v>
      </c>
      <c r="C344" s="25" t="s">
        <v>67</v>
      </c>
      <c r="D344" s="25" t="s">
        <v>18</v>
      </c>
      <c r="E344" s="25" t="s">
        <v>250</v>
      </c>
      <c r="F344" s="25" t="s">
        <v>243</v>
      </c>
      <c r="G344" s="26">
        <v>18160200</v>
      </c>
      <c r="H344" s="26"/>
      <c r="I344" s="26"/>
      <c r="J344" s="26"/>
      <c r="K344" s="26">
        <f>G344+I344</f>
        <v>18160200</v>
      </c>
      <c r="L344" s="26">
        <f>H344+J344</f>
        <v>0</v>
      </c>
      <c r="M344" s="26">
        <v>18160200</v>
      </c>
      <c r="N344" s="26"/>
      <c r="O344" s="26"/>
      <c r="P344" s="26"/>
      <c r="Q344" s="26">
        <f>M344+O344</f>
        <v>18160200</v>
      </c>
      <c r="R344" s="26">
        <f>N344+P344</f>
        <v>0</v>
      </c>
      <c r="S344" s="26">
        <v>18160200</v>
      </c>
      <c r="T344" s="26"/>
      <c r="U344" s="27"/>
      <c r="V344" s="27"/>
      <c r="W344" s="27">
        <f>S344+U344</f>
        <v>18160200</v>
      </c>
      <c r="X344" s="27">
        <f>T344+V344</f>
        <v>0</v>
      </c>
      <c r="Y344" s="59"/>
    </row>
    <row r="345" spans="1:25" ht="36" hidden="1">
      <c r="A345" s="38" t="s">
        <v>251</v>
      </c>
      <c r="B345" s="24">
        <v>707</v>
      </c>
      <c r="C345" s="25" t="s">
        <v>67</v>
      </c>
      <c r="D345" s="25" t="s">
        <v>18</v>
      </c>
      <c r="E345" s="25" t="s">
        <v>252</v>
      </c>
      <c r="F345" s="39"/>
      <c r="G345" s="26">
        <f>G346</f>
        <v>0</v>
      </c>
      <c r="H345" s="26">
        <f t="shared" ref="H345:X345" si="289">H346</f>
        <v>0</v>
      </c>
      <c r="I345" s="26">
        <f t="shared" si="289"/>
        <v>0</v>
      </c>
      <c r="J345" s="26">
        <f t="shared" si="289"/>
        <v>0</v>
      </c>
      <c r="K345" s="26">
        <f t="shared" si="289"/>
        <v>0</v>
      </c>
      <c r="L345" s="26">
        <f t="shared" si="289"/>
        <v>0</v>
      </c>
      <c r="M345" s="26">
        <f t="shared" si="289"/>
        <v>0</v>
      </c>
      <c r="N345" s="26">
        <f t="shared" si="289"/>
        <v>0</v>
      </c>
      <c r="O345" s="26">
        <f t="shared" si="289"/>
        <v>0</v>
      </c>
      <c r="P345" s="26">
        <f t="shared" si="289"/>
        <v>0</v>
      </c>
      <c r="Q345" s="26">
        <f t="shared" si="289"/>
        <v>0</v>
      </c>
      <c r="R345" s="26">
        <f t="shared" si="289"/>
        <v>0</v>
      </c>
      <c r="S345" s="26">
        <f t="shared" si="289"/>
        <v>0</v>
      </c>
      <c r="T345" s="26">
        <f t="shared" si="289"/>
        <v>0</v>
      </c>
      <c r="U345" s="26">
        <f t="shared" si="289"/>
        <v>0</v>
      </c>
      <c r="V345" s="26">
        <f t="shared" si="289"/>
        <v>0</v>
      </c>
      <c r="W345" s="26">
        <f t="shared" si="289"/>
        <v>0</v>
      </c>
      <c r="X345" s="26">
        <f t="shared" si="289"/>
        <v>0</v>
      </c>
      <c r="Y345" s="59"/>
    </row>
    <row r="346" spans="1:25" ht="24" hidden="1">
      <c r="A346" s="28" t="s">
        <v>242</v>
      </c>
      <c r="B346" s="24">
        <v>707</v>
      </c>
      <c r="C346" s="25" t="s">
        <v>67</v>
      </c>
      <c r="D346" s="25" t="s">
        <v>18</v>
      </c>
      <c r="E346" s="25" t="s">
        <v>252</v>
      </c>
      <c r="F346" s="25" t="s">
        <v>243</v>
      </c>
      <c r="G346" s="26">
        <v>0</v>
      </c>
      <c r="H346" s="26">
        <f>G346</f>
        <v>0</v>
      </c>
      <c r="I346" s="26"/>
      <c r="J346" s="26"/>
      <c r="K346" s="26">
        <f>G346+I346</f>
        <v>0</v>
      </c>
      <c r="L346" s="26">
        <f>H346+J346</f>
        <v>0</v>
      </c>
      <c r="M346" s="26">
        <v>0</v>
      </c>
      <c r="N346" s="26">
        <f>M346</f>
        <v>0</v>
      </c>
      <c r="O346" s="26"/>
      <c r="P346" s="26"/>
      <c r="Q346" s="26">
        <f>M346+O346</f>
        <v>0</v>
      </c>
      <c r="R346" s="26">
        <f>N346+P346</f>
        <v>0</v>
      </c>
      <c r="S346" s="26">
        <v>0</v>
      </c>
      <c r="T346" s="26">
        <f>S346</f>
        <v>0</v>
      </c>
      <c r="U346" s="27"/>
      <c r="V346" s="27"/>
      <c r="W346" s="26">
        <f>S346+U346</f>
        <v>0</v>
      </c>
      <c r="X346" s="26">
        <f>T346+V346</f>
        <v>0</v>
      </c>
      <c r="Y346" s="59"/>
    </row>
    <row r="347" spans="1:25" ht="60" hidden="1">
      <c r="A347" s="40" t="s">
        <v>253</v>
      </c>
      <c r="B347" s="24">
        <v>707</v>
      </c>
      <c r="C347" s="25" t="s">
        <v>67</v>
      </c>
      <c r="D347" s="25" t="s">
        <v>18</v>
      </c>
      <c r="E347" s="41" t="s">
        <v>254</v>
      </c>
      <c r="F347" s="41"/>
      <c r="G347" s="26">
        <f t="shared" ref="G347:X347" si="290">G348</f>
        <v>0</v>
      </c>
      <c r="H347" s="26">
        <f t="shared" si="290"/>
        <v>0</v>
      </c>
      <c r="I347" s="26">
        <f t="shared" si="290"/>
        <v>0</v>
      </c>
      <c r="J347" s="26">
        <f t="shared" si="290"/>
        <v>0</v>
      </c>
      <c r="K347" s="26">
        <f t="shared" si="290"/>
        <v>0</v>
      </c>
      <c r="L347" s="26">
        <f t="shared" si="290"/>
        <v>0</v>
      </c>
      <c r="M347" s="26">
        <f t="shared" si="290"/>
        <v>0</v>
      </c>
      <c r="N347" s="26">
        <f t="shared" si="290"/>
        <v>0</v>
      </c>
      <c r="O347" s="26">
        <f t="shared" si="290"/>
        <v>0</v>
      </c>
      <c r="P347" s="26">
        <f t="shared" si="290"/>
        <v>0</v>
      </c>
      <c r="Q347" s="26">
        <f t="shared" si="290"/>
        <v>0</v>
      </c>
      <c r="R347" s="26">
        <f t="shared" si="290"/>
        <v>0</v>
      </c>
      <c r="S347" s="26">
        <f t="shared" si="290"/>
        <v>0</v>
      </c>
      <c r="T347" s="26">
        <f t="shared" si="290"/>
        <v>0</v>
      </c>
      <c r="U347" s="27">
        <f t="shared" si="290"/>
        <v>0</v>
      </c>
      <c r="V347" s="27">
        <f t="shared" si="290"/>
        <v>0</v>
      </c>
      <c r="W347" s="27">
        <f t="shared" si="290"/>
        <v>0</v>
      </c>
      <c r="X347" s="27">
        <f t="shared" si="290"/>
        <v>0</v>
      </c>
      <c r="Y347" s="59"/>
    </row>
    <row r="348" spans="1:25" ht="24" hidden="1">
      <c r="A348" s="28" t="s">
        <v>242</v>
      </c>
      <c r="B348" s="24">
        <v>707</v>
      </c>
      <c r="C348" s="25" t="s">
        <v>67</v>
      </c>
      <c r="D348" s="25" t="s">
        <v>18</v>
      </c>
      <c r="E348" s="41" t="s">
        <v>254</v>
      </c>
      <c r="F348" s="41" t="s">
        <v>243</v>
      </c>
      <c r="G348" s="26">
        <v>0</v>
      </c>
      <c r="H348" s="26">
        <f>G348</f>
        <v>0</v>
      </c>
      <c r="I348" s="26"/>
      <c r="J348" s="26"/>
      <c r="K348" s="26">
        <f>G348+I348</f>
        <v>0</v>
      </c>
      <c r="L348" s="26">
        <f>H348+J348</f>
        <v>0</v>
      </c>
      <c r="M348" s="26">
        <v>0</v>
      </c>
      <c r="N348" s="26">
        <v>0</v>
      </c>
      <c r="O348" s="26"/>
      <c r="P348" s="26"/>
      <c r="Q348" s="26">
        <f>M348+O348</f>
        <v>0</v>
      </c>
      <c r="R348" s="26">
        <f>N348+P348</f>
        <v>0</v>
      </c>
      <c r="S348" s="26">
        <v>0</v>
      </c>
      <c r="T348" s="26">
        <f>S348</f>
        <v>0</v>
      </c>
      <c r="U348" s="27"/>
      <c r="V348" s="27"/>
      <c r="W348" s="27">
        <f>S348+U348</f>
        <v>0</v>
      </c>
      <c r="X348" s="27">
        <f>T348+V348</f>
        <v>0</v>
      </c>
      <c r="Y348" s="59"/>
    </row>
    <row r="349" spans="1:25" ht="48">
      <c r="A349" s="28" t="s">
        <v>255</v>
      </c>
      <c r="B349" s="25" t="s">
        <v>234</v>
      </c>
      <c r="C349" s="25" t="s">
        <v>67</v>
      </c>
      <c r="D349" s="25" t="s">
        <v>18</v>
      </c>
      <c r="E349" s="25" t="s">
        <v>256</v>
      </c>
      <c r="F349" s="24"/>
      <c r="G349" s="26">
        <f t="shared" ref="G349:X349" si="291">G350</f>
        <v>46262085.549999997</v>
      </c>
      <c r="H349" s="26">
        <f t="shared" si="291"/>
        <v>46262085.549999997</v>
      </c>
      <c r="I349" s="26">
        <f t="shared" si="291"/>
        <v>0</v>
      </c>
      <c r="J349" s="26">
        <f t="shared" si="291"/>
        <v>0</v>
      </c>
      <c r="K349" s="26">
        <f t="shared" si="291"/>
        <v>46262085.549999997</v>
      </c>
      <c r="L349" s="26">
        <f t="shared" si="291"/>
        <v>46262085.549999997</v>
      </c>
      <c r="M349" s="26">
        <f t="shared" si="291"/>
        <v>45399675.030000001</v>
      </c>
      <c r="N349" s="26">
        <f t="shared" si="291"/>
        <v>45399675.030000001</v>
      </c>
      <c r="O349" s="26">
        <f t="shared" si="291"/>
        <v>0</v>
      </c>
      <c r="P349" s="26">
        <f t="shared" si="291"/>
        <v>0</v>
      </c>
      <c r="Q349" s="26">
        <f t="shared" si="291"/>
        <v>45399675.030000001</v>
      </c>
      <c r="R349" s="26">
        <f t="shared" si="291"/>
        <v>45399675.030000001</v>
      </c>
      <c r="S349" s="26">
        <f t="shared" si="291"/>
        <v>45399675.030000001</v>
      </c>
      <c r="T349" s="26">
        <f t="shared" si="291"/>
        <v>45399675.030000001</v>
      </c>
      <c r="U349" s="27">
        <f t="shared" si="291"/>
        <v>0</v>
      </c>
      <c r="V349" s="27">
        <f t="shared" si="291"/>
        <v>0</v>
      </c>
      <c r="W349" s="27">
        <f t="shared" si="291"/>
        <v>45399675.030000001</v>
      </c>
      <c r="X349" s="27">
        <f t="shared" si="291"/>
        <v>45399675.030000001</v>
      </c>
      <c r="Y349" s="59"/>
    </row>
    <row r="350" spans="1:25" ht="24">
      <c r="A350" s="28" t="s">
        <v>242</v>
      </c>
      <c r="B350" s="25" t="s">
        <v>234</v>
      </c>
      <c r="C350" s="25" t="s">
        <v>67</v>
      </c>
      <c r="D350" s="25" t="s">
        <v>18</v>
      </c>
      <c r="E350" s="25" t="s">
        <v>256</v>
      </c>
      <c r="F350" s="24">
        <v>600</v>
      </c>
      <c r="G350" s="26">
        <v>46262085.549999997</v>
      </c>
      <c r="H350" s="26">
        <f>G350</f>
        <v>46262085.549999997</v>
      </c>
      <c r="I350" s="26"/>
      <c r="J350" s="26"/>
      <c r="K350" s="26">
        <f>G350+I350</f>
        <v>46262085.549999997</v>
      </c>
      <c r="L350" s="26">
        <f>H350+J350</f>
        <v>46262085.549999997</v>
      </c>
      <c r="M350" s="26">
        <v>45399675.030000001</v>
      </c>
      <c r="N350" s="26">
        <f>M350</f>
        <v>45399675.030000001</v>
      </c>
      <c r="O350" s="26"/>
      <c r="P350" s="26"/>
      <c r="Q350" s="26">
        <f>M350+O350</f>
        <v>45399675.030000001</v>
      </c>
      <c r="R350" s="26">
        <f>N350+P350</f>
        <v>45399675.030000001</v>
      </c>
      <c r="S350" s="26">
        <v>45399675.030000001</v>
      </c>
      <c r="T350" s="26">
        <f>S350</f>
        <v>45399675.030000001</v>
      </c>
      <c r="U350" s="26"/>
      <c r="V350" s="26"/>
      <c r="W350" s="27">
        <f>S350+U350</f>
        <v>45399675.030000001</v>
      </c>
      <c r="X350" s="27">
        <f>T350+V350</f>
        <v>45399675.030000001</v>
      </c>
      <c r="Y350" s="59"/>
    </row>
    <row r="351" spans="1:25" ht="36">
      <c r="A351" s="28" t="s">
        <v>257</v>
      </c>
      <c r="B351" s="25" t="s">
        <v>234</v>
      </c>
      <c r="C351" s="25" t="s">
        <v>67</v>
      </c>
      <c r="D351" s="25" t="s">
        <v>18</v>
      </c>
      <c r="E351" s="25" t="s">
        <v>258</v>
      </c>
      <c r="F351" s="24"/>
      <c r="G351" s="26">
        <f t="shared" ref="G351:X351" si="292">G352</f>
        <v>719228000</v>
      </c>
      <c r="H351" s="26">
        <f t="shared" si="292"/>
        <v>719228000</v>
      </c>
      <c r="I351" s="26">
        <f t="shared" si="292"/>
        <v>0</v>
      </c>
      <c r="J351" s="26">
        <f t="shared" si="292"/>
        <v>0</v>
      </c>
      <c r="K351" s="26">
        <f t="shared" si="292"/>
        <v>719228000</v>
      </c>
      <c r="L351" s="26">
        <f t="shared" si="292"/>
        <v>719228000</v>
      </c>
      <c r="M351" s="26">
        <f t="shared" si="292"/>
        <v>719228000</v>
      </c>
      <c r="N351" s="26">
        <f t="shared" si="292"/>
        <v>719228000</v>
      </c>
      <c r="O351" s="26">
        <f t="shared" si="292"/>
        <v>0</v>
      </c>
      <c r="P351" s="26">
        <f t="shared" si="292"/>
        <v>0</v>
      </c>
      <c r="Q351" s="26">
        <f t="shared" si="292"/>
        <v>719228000</v>
      </c>
      <c r="R351" s="26">
        <f t="shared" si="292"/>
        <v>719228000</v>
      </c>
      <c r="S351" s="26">
        <f t="shared" si="292"/>
        <v>719228000</v>
      </c>
      <c r="T351" s="26">
        <f t="shared" si="292"/>
        <v>719228000</v>
      </c>
      <c r="U351" s="27">
        <f t="shared" si="292"/>
        <v>0</v>
      </c>
      <c r="V351" s="27">
        <f t="shared" si="292"/>
        <v>0</v>
      </c>
      <c r="W351" s="27">
        <f t="shared" si="292"/>
        <v>719228000</v>
      </c>
      <c r="X351" s="27">
        <f t="shared" si="292"/>
        <v>719228000</v>
      </c>
      <c r="Y351" s="59"/>
    </row>
    <row r="352" spans="1:25" ht="24">
      <c r="A352" s="28" t="s">
        <v>242</v>
      </c>
      <c r="B352" s="25" t="s">
        <v>234</v>
      </c>
      <c r="C352" s="25" t="s">
        <v>67</v>
      </c>
      <c r="D352" s="25" t="s">
        <v>18</v>
      </c>
      <c r="E352" s="25" t="s">
        <v>258</v>
      </c>
      <c r="F352" s="24">
        <v>600</v>
      </c>
      <c r="G352" s="26">
        <v>719228000</v>
      </c>
      <c r="H352" s="26">
        <f>G352</f>
        <v>719228000</v>
      </c>
      <c r="I352" s="26"/>
      <c r="J352" s="26"/>
      <c r="K352" s="26">
        <f>G352+I352</f>
        <v>719228000</v>
      </c>
      <c r="L352" s="26">
        <f>H352+J352</f>
        <v>719228000</v>
      </c>
      <c r="M352" s="26">
        <v>719228000</v>
      </c>
      <c r="N352" s="26">
        <f>M352</f>
        <v>719228000</v>
      </c>
      <c r="O352" s="26"/>
      <c r="P352" s="26"/>
      <c r="Q352" s="26">
        <f>M352+O352</f>
        <v>719228000</v>
      </c>
      <c r="R352" s="26">
        <f>N352+P352</f>
        <v>719228000</v>
      </c>
      <c r="S352" s="26">
        <v>719228000</v>
      </c>
      <c r="T352" s="26">
        <f>S352</f>
        <v>719228000</v>
      </c>
      <c r="U352" s="27"/>
      <c r="V352" s="27"/>
      <c r="W352" s="27">
        <f>S352+U352</f>
        <v>719228000</v>
      </c>
      <c r="X352" s="27">
        <f>T352+V352</f>
        <v>719228000</v>
      </c>
      <c r="Y352" s="59"/>
    </row>
    <row r="353" spans="1:25" ht="48" hidden="1">
      <c r="A353" s="28" t="s">
        <v>259</v>
      </c>
      <c r="B353" s="25" t="s">
        <v>234</v>
      </c>
      <c r="C353" s="25" t="s">
        <v>67</v>
      </c>
      <c r="D353" s="25" t="s">
        <v>18</v>
      </c>
      <c r="E353" s="25" t="s">
        <v>260</v>
      </c>
      <c r="F353" s="24"/>
      <c r="G353" s="26">
        <f>G354</f>
        <v>0</v>
      </c>
      <c r="H353" s="26">
        <f t="shared" ref="H353:X353" si="293">H354</f>
        <v>0</v>
      </c>
      <c r="I353" s="26">
        <f t="shared" si="293"/>
        <v>0</v>
      </c>
      <c r="J353" s="26">
        <f t="shared" si="293"/>
        <v>0</v>
      </c>
      <c r="K353" s="26">
        <f t="shared" si="293"/>
        <v>0</v>
      </c>
      <c r="L353" s="26">
        <f t="shared" si="293"/>
        <v>0</v>
      </c>
      <c r="M353" s="26">
        <f t="shared" si="293"/>
        <v>0</v>
      </c>
      <c r="N353" s="26">
        <f t="shared" si="293"/>
        <v>0</v>
      </c>
      <c r="O353" s="26">
        <f t="shared" si="293"/>
        <v>0</v>
      </c>
      <c r="P353" s="26">
        <f t="shared" si="293"/>
        <v>0</v>
      </c>
      <c r="Q353" s="26">
        <f t="shared" si="293"/>
        <v>0</v>
      </c>
      <c r="R353" s="26">
        <f t="shared" si="293"/>
        <v>0</v>
      </c>
      <c r="S353" s="26">
        <f t="shared" si="293"/>
        <v>0</v>
      </c>
      <c r="T353" s="26">
        <f t="shared" si="293"/>
        <v>0</v>
      </c>
      <c r="U353" s="26">
        <f t="shared" si="293"/>
        <v>0</v>
      </c>
      <c r="V353" s="26">
        <f t="shared" si="293"/>
        <v>0</v>
      </c>
      <c r="W353" s="26">
        <f t="shared" si="293"/>
        <v>0</v>
      </c>
      <c r="X353" s="26">
        <f t="shared" si="293"/>
        <v>0</v>
      </c>
      <c r="Y353" s="59"/>
    </row>
    <row r="354" spans="1:25" ht="24" hidden="1">
      <c r="A354" s="28" t="s">
        <v>242</v>
      </c>
      <c r="B354" s="25" t="s">
        <v>234</v>
      </c>
      <c r="C354" s="25" t="s">
        <v>67</v>
      </c>
      <c r="D354" s="25" t="s">
        <v>18</v>
      </c>
      <c r="E354" s="25" t="s">
        <v>260</v>
      </c>
      <c r="F354" s="24">
        <v>600</v>
      </c>
      <c r="G354" s="26">
        <v>0</v>
      </c>
      <c r="H354" s="26">
        <f>G354</f>
        <v>0</v>
      </c>
      <c r="I354" s="26"/>
      <c r="J354" s="26"/>
      <c r="K354" s="26">
        <f>G354+I354</f>
        <v>0</v>
      </c>
      <c r="L354" s="26">
        <f>H354+J354</f>
        <v>0</v>
      </c>
      <c r="M354" s="26">
        <v>0</v>
      </c>
      <c r="N354" s="26">
        <f>M354</f>
        <v>0</v>
      </c>
      <c r="O354" s="26"/>
      <c r="P354" s="26"/>
      <c r="Q354" s="26">
        <f>M354+O354</f>
        <v>0</v>
      </c>
      <c r="R354" s="26">
        <f>N354+P354</f>
        <v>0</v>
      </c>
      <c r="S354" s="26">
        <v>0</v>
      </c>
      <c r="T354" s="26">
        <f>S354</f>
        <v>0</v>
      </c>
      <c r="U354" s="26"/>
      <c r="V354" s="26"/>
      <c r="W354" s="26">
        <f>S354+U354</f>
        <v>0</v>
      </c>
      <c r="X354" s="26">
        <f>T354+V354</f>
        <v>0</v>
      </c>
      <c r="Y354" s="59"/>
    </row>
    <row r="355" spans="1:25" ht="60">
      <c r="A355" s="28" t="s">
        <v>261</v>
      </c>
      <c r="B355" s="25" t="s">
        <v>234</v>
      </c>
      <c r="C355" s="25" t="s">
        <v>67</v>
      </c>
      <c r="D355" s="25" t="s">
        <v>18</v>
      </c>
      <c r="E355" s="25" t="s">
        <v>262</v>
      </c>
      <c r="F355" s="24"/>
      <c r="G355" s="26">
        <f t="shared" ref="G355:X355" si="294">G356</f>
        <v>149926188.72000003</v>
      </c>
      <c r="H355" s="26">
        <f t="shared" si="294"/>
        <v>0</v>
      </c>
      <c r="I355" s="26">
        <f t="shared" si="294"/>
        <v>0</v>
      </c>
      <c r="J355" s="26">
        <f t="shared" si="294"/>
        <v>0</v>
      </c>
      <c r="K355" s="26">
        <f t="shared" si="294"/>
        <v>149926188.72000003</v>
      </c>
      <c r="L355" s="26">
        <f t="shared" si="294"/>
        <v>0</v>
      </c>
      <c r="M355" s="26">
        <f t="shared" si="294"/>
        <v>151014495.5</v>
      </c>
      <c r="N355" s="26">
        <f t="shared" si="294"/>
        <v>0</v>
      </c>
      <c r="O355" s="26">
        <f t="shared" si="294"/>
        <v>0</v>
      </c>
      <c r="P355" s="26">
        <f t="shared" si="294"/>
        <v>0</v>
      </c>
      <c r="Q355" s="26">
        <f t="shared" si="294"/>
        <v>151014495.5</v>
      </c>
      <c r="R355" s="26">
        <f t="shared" si="294"/>
        <v>0</v>
      </c>
      <c r="S355" s="26">
        <f t="shared" si="294"/>
        <v>151014495.5</v>
      </c>
      <c r="T355" s="26">
        <f t="shared" si="294"/>
        <v>0</v>
      </c>
      <c r="U355" s="27">
        <f t="shared" si="294"/>
        <v>0</v>
      </c>
      <c r="V355" s="27">
        <f t="shared" si="294"/>
        <v>0</v>
      </c>
      <c r="W355" s="27">
        <f t="shared" si="294"/>
        <v>151014495.5</v>
      </c>
      <c r="X355" s="27">
        <f t="shared" si="294"/>
        <v>0</v>
      </c>
      <c r="Y355" s="59"/>
    </row>
    <row r="356" spans="1:25" ht="24">
      <c r="A356" s="28" t="s">
        <v>242</v>
      </c>
      <c r="B356" s="25" t="s">
        <v>234</v>
      </c>
      <c r="C356" s="25" t="s">
        <v>67</v>
      </c>
      <c r="D356" s="25" t="s">
        <v>18</v>
      </c>
      <c r="E356" s="25" t="s">
        <v>262</v>
      </c>
      <c r="F356" s="24">
        <v>600</v>
      </c>
      <c r="G356" s="26">
        <v>149926188.72000003</v>
      </c>
      <c r="H356" s="26">
        <v>0</v>
      </c>
      <c r="I356" s="26"/>
      <c r="J356" s="26"/>
      <c r="K356" s="26">
        <f>G356+I356</f>
        <v>149926188.72000003</v>
      </c>
      <c r="L356" s="26">
        <f>H356+J356</f>
        <v>0</v>
      </c>
      <c r="M356" s="26">
        <v>151014495.5</v>
      </c>
      <c r="N356" s="26">
        <v>0</v>
      </c>
      <c r="O356" s="26"/>
      <c r="P356" s="26"/>
      <c r="Q356" s="26">
        <f>M356+O356</f>
        <v>151014495.5</v>
      </c>
      <c r="R356" s="26">
        <f>N356+P356</f>
        <v>0</v>
      </c>
      <c r="S356" s="26">
        <v>151014495.5</v>
      </c>
      <c r="T356" s="26">
        <v>0</v>
      </c>
      <c r="U356" s="26"/>
      <c r="V356" s="26"/>
      <c r="W356" s="27">
        <f>S356+U356</f>
        <v>151014495.5</v>
      </c>
      <c r="X356" s="27">
        <f>T356+V356</f>
        <v>0</v>
      </c>
      <c r="Y356" s="59"/>
    </row>
    <row r="357" spans="1:25" ht="24" hidden="1">
      <c r="A357" s="38" t="s">
        <v>263</v>
      </c>
      <c r="B357" s="24">
        <v>707</v>
      </c>
      <c r="C357" s="25" t="s">
        <v>67</v>
      </c>
      <c r="D357" s="25" t="s">
        <v>18</v>
      </c>
      <c r="E357" s="25" t="s">
        <v>264</v>
      </c>
      <c r="F357" s="39"/>
      <c r="G357" s="26">
        <f>G358</f>
        <v>0</v>
      </c>
      <c r="H357" s="26">
        <f t="shared" ref="H357:X357" si="295">H358</f>
        <v>0</v>
      </c>
      <c r="I357" s="26">
        <f t="shared" si="295"/>
        <v>0</v>
      </c>
      <c r="J357" s="26">
        <f t="shared" si="295"/>
        <v>0</v>
      </c>
      <c r="K357" s="26">
        <f t="shared" si="295"/>
        <v>0</v>
      </c>
      <c r="L357" s="26">
        <f t="shared" si="295"/>
        <v>0</v>
      </c>
      <c r="M357" s="26">
        <f t="shared" si="295"/>
        <v>0</v>
      </c>
      <c r="N357" s="26">
        <f t="shared" si="295"/>
        <v>0</v>
      </c>
      <c r="O357" s="26">
        <f t="shared" si="295"/>
        <v>0</v>
      </c>
      <c r="P357" s="26">
        <f t="shared" si="295"/>
        <v>0</v>
      </c>
      <c r="Q357" s="26">
        <f t="shared" si="295"/>
        <v>0</v>
      </c>
      <c r="R357" s="26">
        <f t="shared" si="295"/>
        <v>0</v>
      </c>
      <c r="S357" s="26">
        <f t="shared" si="295"/>
        <v>0</v>
      </c>
      <c r="T357" s="26">
        <f t="shared" si="295"/>
        <v>0</v>
      </c>
      <c r="U357" s="26">
        <f t="shared" si="295"/>
        <v>0</v>
      </c>
      <c r="V357" s="26">
        <f t="shared" si="295"/>
        <v>0</v>
      </c>
      <c r="W357" s="26">
        <f t="shared" si="295"/>
        <v>0</v>
      </c>
      <c r="X357" s="26">
        <f t="shared" si="295"/>
        <v>0</v>
      </c>
      <c r="Y357" s="59"/>
    </row>
    <row r="358" spans="1:25" ht="24" hidden="1">
      <c r="A358" s="28" t="s">
        <v>242</v>
      </c>
      <c r="B358" s="24">
        <v>707</v>
      </c>
      <c r="C358" s="25" t="s">
        <v>67</v>
      </c>
      <c r="D358" s="25" t="s">
        <v>18</v>
      </c>
      <c r="E358" s="25" t="s">
        <v>264</v>
      </c>
      <c r="F358" s="25" t="s">
        <v>243</v>
      </c>
      <c r="G358" s="26"/>
      <c r="H358" s="26"/>
      <c r="I358" s="26"/>
      <c r="J358" s="26"/>
      <c r="K358" s="26">
        <f>G358+I358</f>
        <v>0</v>
      </c>
      <c r="L358" s="26">
        <f>H358+J358</f>
        <v>0</v>
      </c>
      <c r="M358" s="26">
        <v>0</v>
      </c>
      <c r="N358" s="26">
        <v>0</v>
      </c>
      <c r="O358" s="26"/>
      <c r="P358" s="26"/>
      <c r="Q358" s="26">
        <f>M358+O358</f>
        <v>0</v>
      </c>
      <c r="R358" s="26">
        <f>N358+P358</f>
        <v>0</v>
      </c>
      <c r="S358" s="26">
        <v>0</v>
      </c>
      <c r="T358" s="26">
        <v>0</v>
      </c>
      <c r="U358" s="27"/>
      <c r="V358" s="27"/>
      <c r="W358" s="26">
        <f>S358+U358</f>
        <v>0</v>
      </c>
      <c r="X358" s="26">
        <f>T358+V358</f>
        <v>0</v>
      </c>
      <c r="Y358" s="59"/>
    </row>
    <row r="359" spans="1:25" ht="36">
      <c r="A359" s="28" t="s">
        <v>265</v>
      </c>
      <c r="B359" s="25" t="s">
        <v>234</v>
      </c>
      <c r="C359" s="25" t="s">
        <v>67</v>
      </c>
      <c r="D359" s="25" t="s">
        <v>18</v>
      </c>
      <c r="E359" s="25" t="s">
        <v>266</v>
      </c>
      <c r="F359" s="24"/>
      <c r="G359" s="26">
        <f t="shared" ref="G359:X359" si="296">G360</f>
        <v>8163897.4499999993</v>
      </c>
      <c r="H359" s="26">
        <f t="shared" si="296"/>
        <v>0</v>
      </c>
      <c r="I359" s="26">
        <f t="shared" si="296"/>
        <v>0</v>
      </c>
      <c r="J359" s="26">
        <f t="shared" si="296"/>
        <v>0</v>
      </c>
      <c r="K359" s="26">
        <f t="shared" si="296"/>
        <v>8163897.4499999993</v>
      </c>
      <c r="L359" s="26">
        <f t="shared" si="296"/>
        <v>0</v>
      </c>
      <c r="M359" s="26">
        <f t="shared" si="296"/>
        <v>8011707.3600000013</v>
      </c>
      <c r="N359" s="26">
        <f t="shared" si="296"/>
        <v>0</v>
      </c>
      <c r="O359" s="26">
        <f t="shared" si="296"/>
        <v>0</v>
      </c>
      <c r="P359" s="26">
        <f t="shared" si="296"/>
        <v>0</v>
      </c>
      <c r="Q359" s="26">
        <f t="shared" si="296"/>
        <v>8011707.3600000013</v>
      </c>
      <c r="R359" s="26">
        <f t="shared" si="296"/>
        <v>0</v>
      </c>
      <c r="S359" s="26">
        <f t="shared" si="296"/>
        <v>8011707.3600000013</v>
      </c>
      <c r="T359" s="26">
        <f t="shared" si="296"/>
        <v>0</v>
      </c>
      <c r="U359" s="27">
        <f t="shared" si="296"/>
        <v>0</v>
      </c>
      <c r="V359" s="27">
        <f t="shared" si="296"/>
        <v>0</v>
      </c>
      <c r="W359" s="27">
        <f t="shared" si="296"/>
        <v>8011707.3600000013</v>
      </c>
      <c r="X359" s="27">
        <f t="shared" si="296"/>
        <v>0</v>
      </c>
      <c r="Y359" s="59"/>
    </row>
    <row r="360" spans="1:25" ht="24">
      <c r="A360" s="28" t="s">
        <v>242</v>
      </c>
      <c r="B360" s="25" t="s">
        <v>234</v>
      </c>
      <c r="C360" s="25" t="s">
        <v>67</v>
      </c>
      <c r="D360" s="25" t="s">
        <v>18</v>
      </c>
      <c r="E360" s="25" t="s">
        <v>266</v>
      </c>
      <c r="F360" s="24">
        <v>600</v>
      </c>
      <c r="G360" s="26">
        <v>8163897.4499999993</v>
      </c>
      <c r="H360" s="26"/>
      <c r="I360" s="26"/>
      <c r="J360" s="26"/>
      <c r="K360" s="26">
        <f>G360+I360</f>
        <v>8163897.4499999993</v>
      </c>
      <c r="L360" s="26">
        <f>H360+J360</f>
        <v>0</v>
      </c>
      <c r="M360" s="26">
        <v>8011707.3600000013</v>
      </c>
      <c r="N360" s="26"/>
      <c r="O360" s="26"/>
      <c r="P360" s="26"/>
      <c r="Q360" s="26">
        <f>M360+O360</f>
        <v>8011707.3600000013</v>
      </c>
      <c r="R360" s="26">
        <f>N360+P360</f>
        <v>0</v>
      </c>
      <c r="S360" s="26">
        <v>8011707.3600000013</v>
      </c>
      <c r="T360" s="26"/>
      <c r="U360" s="26"/>
      <c r="V360" s="27"/>
      <c r="W360" s="27">
        <f>S360+U360</f>
        <v>8011707.3600000013</v>
      </c>
      <c r="X360" s="27">
        <f>T360+V360</f>
        <v>0</v>
      </c>
      <c r="Y360" s="59"/>
    </row>
    <row r="361" spans="1:25" ht="36">
      <c r="A361" s="29" t="s">
        <v>267</v>
      </c>
      <c r="B361" s="25" t="s">
        <v>234</v>
      </c>
      <c r="C361" s="25" t="s">
        <v>67</v>
      </c>
      <c r="D361" s="25" t="s">
        <v>18</v>
      </c>
      <c r="E361" s="25" t="s">
        <v>268</v>
      </c>
      <c r="F361" s="24"/>
      <c r="G361" s="26">
        <f t="shared" ref="G361:X361" si="297">G362</f>
        <v>347843599.42000002</v>
      </c>
      <c r="H361" s="26">
        <f t="shared" si="297"/>
        <v>0</v>
      </c>
      <c r="I361" s="26">
        <f t="shared" si="297"/>
        <v>0</v>
      </c>
      <c r="J361" s="26">
        <f t="shared" si="297"/>
        <v>0</v>
      </c>
      <c r="K361" s="26">
        <f t="shared" si="297"/>
        <v>347843599.42000002</v>
      </c>
      <c r="L361" s="26">
        <f t="shared" si="297"/>
        <v>0</v>
      </c>
      <c r="M361" s="26">
        <f t="shared" si="297"/>
        <v>351591382.23000002</v>
      </c>
      <c r="N361" s="26">
        <f t="shared" si="297"/>
        <v>0</v>
      </c>
      <c r="O361" s="26">
        <f t="shared" si="297"/>
        <v>0</v>
      </c>
      <c r="P361" s="26">
        <f t="shared" si="297"/>
        <v>0</v>
      </c>
      <c r="Q361" s="26">
        <f t="shared" si="297"/>
        <v>351591382.23000002</v>
      </c>
      <c r="R361" s="26">
        <f t="shared" si="297"/>
        <v>0</v>
      </c>
      <c r="S361" s="26">
        <f t="shared" si="297"/>
        <v>316591382.23000002</v>
      </c>
      <c r="T361" s="26">
        <f t="shared" si="297"/>
        <v>0</v>
      </c>
      <c r="U361" s="27">
        <f t="shared" si="297"/>
        <v>0</v>
      </c>
      <c r="V361" s="27">
        <f t="shared" si="297"/>
        <v>0</v>
      </c>
      <c r="W361" s="27">
        <f t="shared" si="297"/>
        <v>316591382.23000002</v>
      </c>
      <c r="X361" s="27">
        <f t="shared" si="297"/>
        <v>0</v>
      </c>
      <c r="Y361" s="59"/>
    </row>
    <row r="362" spans="1:25" ht="24">
      <c r="A362" s="28" t="s">
        <v>242</v>
      </c>
      <c r="B362" s="25" t="s">
        <v>234</v>
      </c>
      <c r="C362" s="25" t="s">
        <v>67</v>
      </c>
      <c r="D362" s="25" t="s">
        <v>18</v>
      </c>
      <c r="E362" s="25" t="s">
        <v>268</v>
      </c>
      <c r="F362" s="24">
        <v>600</v>
      </c>
      <c r="G362" s="26">
        <f>347843569.42+30</f>
        <v>347843599.42000002</v>
      </c>
      <c r="H362" s="26"/>
      <c r="I362" s="26"/>
      <c r="J362" s="26"/>
      <c r="K362" s="26">
        <f>G362+I362</f>
        <v>347843599.42000002</v>
      </c>
      <c r="L362" s="26">
        <f>H362+J362</f>
        <v>0</v>
      </c>
      <c r="M362" s="26">
        <v>351591382.23000002</v>
      </c>
      <c r="N362" s="26"/>
      <c r="O362" s="26"/>
      <c r="P362" s="26"/>
      <c r="Q362" s="26">
        <f>M362+O362</f>
        <v>351591382.23000002</v>
      </c>
      <c r="R362" s="26">
        <f>N362+P362</f>
        <v>0</v>
      </c>
      <c r="S362" s="26">
        <f>351591382.23-35000000</f>
        <v>316591382.23000002</v>
      </c>
      <c r="T362" s="26"/>
      <c r="U362" s="27"/>
      <c r="V362" s="27"/>
      <c r="W362" s="27">
        <f>S362+U362</f>
        <v>316591382.23000002</v>
      </c>
      <c r="X362" s="27">
        <f>T362+V362</f>
        <v>0</v>
      </c>
      <c r="Y362" s="59"/>
    </row>
    <row r="363" spans="1:25" ht="24" hidden="1">
      <c r="A363" s="28" t="s">
        <v>269</v>
      </c>
      <c r="B363" s="25" t="s">
        <v>234</v>
      </c>
      <c r="C363" s="25" t="s">
        <v>67</v>
      </c>
      <c r="D363" s="25" t="s">
        <v>18</v>
      </c>
      <c r="E363" s="25" t="s">
        <v>270</v>
      </c>
      <c r="F363" s="24"/>
      <c r="G363" s="26">
        <f>G364</f>
        <v>0</v>
      </c>
      <c r="H363" s="26">
        <f t="shared" ref="H363:L363" si="298">H364</f>
        <v>0</v>
      </c>
      <c r="I363" s="26">
        <f t="shared" si="298"/>
        <v>0</v>
      </c>
      <c r="J363" s="26">
        <f t="shared" si="298"/>
        <v>0</v>
      </c>
      <c r="K363" s="26">
        <f t="shared" si="298"/>
        <v>0</v>
      </c>
      <c r="L363" s="26">
        <f t="shared" si="298"/>
        <v>0</v>
      </c>
      <c r="M363" s="26">
        <f>M364</f>
        <v>0</v>
      </c>
      <c r="N363" s="26">
        <f t="shared" ref="N363:R363" si="299">N364</f>
        <v>0</v>
      </c>
      <c r="O363" s="26">
        <f t="shared" si="299"/>
        <v>0</v>
      </c>
      <c r="P363" s="26">
        <f t="shared" si="299"/>
        <v>0</v>
      </c>
      <c r="Q363" s="26">
        <f t="shared" si="299"/>
        <v>0</v>
      </c>
      <c r="R363" s="26">
        <f t="shared" si="299"/>
        <v>0</v>
      </c>
      <c r="S363" s="26">
        <f>S364</f>
        <v>0</v>
      </c>
      <c r="T363" s="26">
        <f t="shared" ref="T363:X363" si="300">T364</f>
        <v>0</v>
      </c>
      <c r="U363" s="27">
        <f t="shared" si="300"/>
        <v>0</v>
      </c>
      <c r="V363" s="27">
        <f t="shared" si="300"/>
        <v>0</v>
      </c>
      <c r="W363" s="27">
        <f t="shared" si="300"/>
        <v>0</v>
      </c>
      <c r="X363" s="27">
        <f t="shared" si="300"/>
        <v>0</v>
      </c>
      <c r="Y363" s="59"/>
    </row>
    <row r="364" spans="1:25" ht="24" hidden="1">
      <c r="A364" s="28" t="s">
        <v>242</v>
      </c>
      <c r="B364" s="25" t="s">
        <v>234</v>
      </c>
      <c r="C364" s="25" t="s">
        <v>67</v>
      </c>
      <c r="D364" s="25" t="s">
        <v>18</v>
      </c>
      <c r="E364" s="25" t="s">
        <v>270</v>
      </c>
      <c r="F364" s="24">
        <v>600</v>
      </c>
      <c r="G364" s="26">
        <v>0</v>
      </c>
      <c r="H364" s="26"/>
      <c r="I364" s="26"/>
      <c r="J364" s="26"/>
      <c r="K364" s="26">
        <f>G364+I364</f>
        <v>0</v>
      </c>
      <c r="L364" s="26">
        <f>H364+J364</f>
        <v>0</v>
      </c>
      <c r="M364" s="26"/>
      <c r="N364" s="26"/>
      <c r="O364" s="26"/>
      <c r="P364" s="26"/>
      <c r="Q364" s="26">
        <f>M364+O364</f>
        <v>0</v>
      </c>
      <c r="R364" s="26">
        <f>N364+P364</f>
        <v>0</v>
      </c>
      <c r="S364" s="26"/>
      <c r="T364" s="26"/>
      <c r="U364" s="27"/>
      <c r="V364" s="27"/>
      <c r="W364" s="27">
        <f>S364+U364</f>
        <v>0</v>
      </c>
      <c r="X364" s="27">
        <f>T364+V364</f>
        <v>0</v>
      </c>
      <c r="Y364" s="59"/>
    </row>
    <row r="365" spans="1:25" ht="24" hidden="1">
      <c r="A365" s="28" t="s">
        <v>271</v>
      </c>
      <c r="B365" s="25" t="s">
        <v>234</v>
      </c>
      <c r="C365" s="25" t="s">
        <v>67</v>
      </c>
      <c r="D365" s="25" t="s">
        <v>18</v>
      </c>
      <c r="E365" s="25" t="s">
        <v>272</v>
      </c>
      <c r="F365" s="24"/>
      <c r="G365" s="26">
        <f>G366</f>
        <v>0</v>
      </c>
      <c r="H365" s="26">
        <f t="shared" ref="H365:L365" si="301">H366</f>
        <v>0</v>
      </c>
      <c r="I365" s="26">
        <f t="shared" si="301"/>
        <v>0</v>
      </c>
      <c r="J365" s="26">
        <f t="shared" si="301"/>
        <v>0</v>
      </c>
      <c r="K365" s="26">
        <f t="shared" si="301"/>
        <v>0</v>
      </c>
      <c r="L365" s="26">
        <f t="shared" si="301"/>
        <v>0</v>
      </c>
      <c r="M365" s="26">
        <f>M366</f>
        <v>0</v>
      </c>
      <c r="N365" s="26">
        <f t="shared" ref="N365:R365" si="302">N366</f>
        <v>0</v>
      </c>
      <c r="O365" s="26">
        <f t="shared" si="302"/>
        <v>0</v>
      </c>
      <c r="P365" s="26">
        <f t="shared" si="302"/>
        <v>0</v>
      </c>
      <c r="Q365" s="26">
        <f t="shared" si="302"/>
        <v>0</v>
      </c>
      <c r="R365" s="26">
        <f t="shared" si="302"/>
        <v>0</v>
      </c>
      <c r="S365" s="26">
        <f>S366</f>
        <v>0</v>
      </c>
      <c r="T365" s="26">
        <f t="shared" ref="T365:X365" si="303">T366</f>
        <v>0</v>
      </c>
      <c r="U365" s="27">
        <f t="shared" si="303"/>
        <v>0</v>
      </c>
      <c r="V365" s="27">
        <f t="shared" si="303"/>
        <v>0</v>
      </c>
      <c r="W365" s="27">
        <f t="shared" si="303"/>
        <v>0</v>
      </c>
      <c r="X365" s="27">
        <f t="shared" si="303"/>
        <v>0</v>
      </c>
      <c r="Y365" s="59"/>
    </row>
    <row r="366" spans="1:25" ht="24" hidden="1">
      <c r="A366" s="28" t="s">
        <v>242</v>
      </c>
      <c r="B366" s="25" t="s">
        <v>234</v>
      </c>
      <c r="C366" s="25" t="s">
        <v>67</v>
      </c>
      <c r="D366" s="25" t="s">
        <v>18</v>
      </c>
      <c r="E366" s="25" t="s">
        <v>272</v>
      </c>
      <c r="F366" s="24">
        <v>600</v>
      </c>
      <c r="G366" s="26">
        <v>0</v>
      </c>
      <c r="H366" s="26"/>
      <c r="I366" s="26"/>
      <c r="J366" s="26"/>
      <c r="K366" s="26">
        <f>G366+I366</f>
        <v>0</v>
      </c>
      <c r="L366" s="26">
        <f>H366+J366</f>
        <v>0</v>
      </c>
      <c r="M366" s="26"/>
      <c r="N366" s="26"/>
      <c r="O366" s="26"/>
      <c r="P366" s="26"/>
      <c r="Q366" s="26">
        <f>M366+O366</f>
        <v>0</v>
      </c>
      <c r="R366" s="26">
        <f>N366+P366</f>
        <v>0</v>
      </c>
      <c r="S366" s="26"/>
      <c r="T366" s="26"/>
      <c r="U366" s="27"/>
      <c r="V366" s="27"/>
      <c r="W366" s="27">
        <f>S366+U366</f>
        <v>0</v>
      </c>
      <c r="X366" s="27">
        <f>T366+V366</f>
        <v>0</v>
      </c>
      <c r="Y366" s="59"/>
    </row>
    <row r="367" spans="1:25" ht="36">
      <c r="A367" s="28" t="s">
        <v>273</v>
      </c>
      <c r="B367" s="25" t="s">
        <v>234</v>
      </c>
      <c r="C367" s="25" t="s">
        <v>67</v>
      </c>
      <c r="D367" s="25" t="s">
        <v>18</v>
      </c>
      <c r="E367" s="25" t="s">
        <v>274</v>
      </c>
      <c r="F367" s="24"/>
      <c r="G367" s="26">
        <f>G368</f>
        <v>87885</v>
      </c>
      <c r="H367" s="26">
        <f t="shared" ref="H367:L368" si="304">H368</f>
        <v>0</v>
      </c>
      <c r="I367" s="26">
        <f t="shared" si="304"/>
        <v>0</v>
      </c>
      <c r="J367" s="26">
        <f t="shared" si="304"/>
        <v>0</v>
      </c>
      <c r="K367" s="26">
        <f t="shared" si="304"/>
        <v>87885</v>
      </c>
      <c r="L367" s="26">
        <f t="shared" si="304"/>
        <v>0</v>
      </c>
      <c r="M367" s="26">
        <f>M368</f>
        <v>87885</v>
      </c>
      <c r="N367" s="26">
        <f t="shared" ref="N367:R368" si="305">N368</f>
        <v>0</v>
      </c>
      <c r="O367" s="26">
        <f t="shared" si="305"/>
        <v>0</v>
      </c>
      <c r="P367" s="26">
        <f t="shared" si="305"/>
        <v>0</v>
      </c>
      <c r="Q367" s="26">
        <f t="shared" si="305"/>
        <v>87885</v>
      </c>
      <c r="R367" s="26">
        <f t="shared" si="305"/>
        <v>0</v>
      </c>
      <c r="S367" s="26">
        <f>S368</f>
        <v>87885</v>
      </c>
      <c r="T367" s="26">
        <f t="shared" ref="T367:X368" si="306">T368</f>
        <v>0</v>
      </c>
      <c r="U367" s="27">
        <f t="shared" si="306"/>
        <v>0</v>
      </c>
      <c r="V367" s="27">
        <f t="shared" si="306"/>
        <v>0</v>
      </c>
      <c r="W367" s="27">
        <f t="shared" si="306"/>
        <v>87885</v>
      </c>
      <c r="X367" s="27">
        <f t="shared" si="306"/>
        <v>0</v>
      </c>
      <c r="Y367" s="59"/>
    </row>
    <row r="368" spans="1:25" ht="24">
      <c r="A368" s="28" t="s">
        <v>275</v>
      </c>
      <c r="B368" s="25" t="s">
        <v>234</v>
      </c>
      <c r="C368" s="25" t="s">
        <v>67</v>
      </c>
      <c r="D368" s="25" t="s">
        <v>18</v>
      </c>
      <c r="E368" s="25" t="s">
        <v>276</v>
      </c>
      <c r="F368" s="24"/>
      <c r="G368" s="26">
        <f>G369</f>
        <v>87885</v>
      </c>
      <c r="H368" s="26">
        <f t="shared" si="304"/>
        <v>0</v>
      </c>
      <c r="I368" s="26">
        <f t="shared" si="304"/>
        <v>0</v>
      </c>
      <c r="J368" s="26">
        <f t="shared" si="304"/>
        <v>0</v>
      </c>
      <c r="K368" s="26">
        <f t="shared" si="304"/>
        <v>87885</v>
      </c>
      <c r="L368" s="26">
        <f t="shared" si="304"/>
        <v>0</v>
      </c>
      <c r="M368" s="26">
        <f>M369</f>
        <v>87885</v>
      </c>
      <c r="N368" s="26">
        <f t="shared" si="305"/>
        <v>0</v>
      </c>
      <c r="O368" s="26">
        <f t="shared" si="305"/>
        <v>0</v>
      </c>
      <c r="P368" s="26">
        <f t="shared" si="305"/>
        <v>0</v>
      </c>
      <c r="Q368" s="26">
        <f t="shared" si="305"/>
        <v>87885</v>
      </c>
      <c r="R368" s="26">
        <f t="shared" si="305"/>
        <v>0</v>
      </c>
      <c r="S368" s="26">
        <f>S369</f>
        <v>87885</v>
      </c>
      <c r="T368" s="26">
        <f t="shared" si="306"/>
        <v>0</v>
      </c>
      <c r="U368" s="27">
        <f t="shared" si="306"/>
        <v>0</v>
      </c>
      <c r="V368" s="27">
        <f t="shared" si="306"/>
        <v>0</v>
      </c>
      <c r="W368" s="27">
        <f t="shared" si="306"/>
        <v>87885</v>
      </c>
      <c r="X368" s="27">
        <f t="shared" si="306"/>
        <v>0</v>
      </c>
      <c r="Y368" s="59"/>
    </row>
    <row r="369" spans="1:25" ht="24">
      <c r="A369" s="28" t="s">
        <v>242</v>
      </c>
      <c r="B369" s="25" t="s">
        <v>234</v>
      </c>
      <c r="C369" s="25" t="s">
        <v>67</v>
      </c>
      <c r="D369" s="25" t="s">
        <v>18</v>
      </c>
      <c r="E369" s="25" t="s">
        <v>276</v>
      </c>
      <c r="F369" s="24">
        <v>600</v>
      </c>
      <c r="G369" s="26">
        <v>87885</v>
      </c>
      <c r="H369" s="26"/>
      <c r="I369" s="26"/>
      <c r="J369" s="26"/>
      <c r="K369" s="26">
        <f>G369+I369</f>
        <v>87885</v>
      </c>
      <c r="L369" s="26">
        <f>H369+J369</f>
        <v>0</v>
      </c>
      <c r="M369" s="26">
        <v>87885</v>
      </c>
      <c r="N369" s="26"/>
      <c r="O369" s="26"/>
      <c r="P369" s="26"/>
      <c r="Q369" s="26">
        <f>M369+O369</f>
        <v>87885</v>
      </c>
      <c r="R369" s="26">
        <f>N369+P369</f>
        <v>0</v>
      </c>
      <c r="S369" s="26">
        <v>87885</v>
      </c>
      <c r="T369" s="26"/>
      <c r="U369" s="27"/>
      <c r="V369" s="27"/>
      <c r="W369" s="27">
        <f>S369+U369</f>
        <v>87885</v>
      </c>
      <c r="X369" s="27">
        <f>T369+V369</f>
        <v>0</v>
      </c>
      <c r="Y369" s="59"/>
    </row>
    <row r="370" spans="1:25" hidden="1">
      <c r="A370" s="30" t="s">
        <v>35</v>
      </c>
      <c r="B370" s="25" t="s">
        <v>234</v>
      </c>
      <c r="C370" s="25" t="s">
        <v>67</v>
      </c>
      <c r="D370" s="25" t="s">
        <v>18</v>
      </c>
      <c r="E370" s="25" t="s">
        <v>36</v>
      </c>
      <c r="F370" s="24"/>
      <c r="G370" s="26">
        <f>G371</f>
        <v>0</v>
      </c>
      <c r="H370" s="26">
        <f t="shared" ref="H370:X372" si="307">H371</f>
        <v>0</v>
      </c>
      <c r="I370" s="26">
        <f t="shared" si="307"/>
        <v>0</v>
      </c>
      <c r="J370" s="26">
        <f t="shared" si="307"/>
        <v>0</v>
      </c>
      <c r="K370" s="26">
        <f t="shared" si="307"/>
        <v>0</v>
      </c>
      <c r="L370" s="26">
        <f t="shared" si="307"/>
        <v>0</v>
      </c>
      <c r="M370" s="26">
        <f t="shared" si="307"/>
        <v>0</v>
      </c>
      <c r="N370" s="26">
        <f t="shared" si="307"/>
        <v>0</v>
      </c>
      <c r="O370" s="26">
        <f t="shared" si="307"/>
        <v>0</v>
      </c>
      <c r="P370" s="26">
        <f t="shared" si="307"/>
        <v>0</v>
      </c>
      <c r="Q370" s="26">
        <f t="shared" si="307"/>
        <v>0</v>
      </c>
      <c r="R370" s="26">
        <f t="shared" si="307"/>
        <v>0</v>
      </c>
      <c r="S370" s="26">
        <f t="shared" si="307"/>
        <v>0</v>
      </c>
      <c r="T370" s="26">
        <f t="shared" si="307"/>
        <v>0</v>
      </c>
      <c r="U370" s="26">
        <f t="shared" si="307"/>
        <v>0</v>
      </c>
      <c r="V370" s="26">
        <f t="shared" si="307"/>
        <v>0</v>
      </c>
      <c r="W370" s="26">
        <f t="shared" si="307"/>
        <v>0</v>
      </c>
      <c r="X370" s="26">
        <f t="shared" si="307"/>
        <v>0</v>
      </c>
      <c r="Y370" s="59"/>
    </row>
    <row r="371" spans="1:25" ht="24" hidden="1">
      <c r="A371" s="30" t="s">
        <v>277</v>
      </c>
      <c r="B371" s="25" t="s">
        <v>234</v>
      </c>
      <c r="C371" s="25" t="s">
        <v>67</v>
      </c>
      <c r="D371" s="25" t="s">
        <v>18</v>
      </c>
      <c r="E371" s="25" t="s">
        <v>278</v>
      </c>
      <c r="F371" s="25"/>
      <c r="G371" s="26">
        <f>G372</f>
        <v>0</v>
      </c>
      <c r="H371" s="26">
        <f t="shared" si="307"/>
        <v>0</v>
      </c>
      <c r="I371" s="26">
        <f t="shared" si="307"/>
        <v>0</v>
      </c>
      <c r="J371" s="26">
        <f t="shared" si="307"/>
        <v>0</v>
      </c>
      <c r="K371" s="26">
        <f t="shared" si="307"/>
        <v>0</v>
      </c>
      <c r="L371" s="26">
        <f t="shared" si="307"/>
        <v>0</v>
      </c>
      <c r="M371" s="26">
        <f t="shared" si="307"/>
        <v>0</v>
      </c>
      <c r="N371" s="26">
        <f t="shared" si="307"/>
        <v>0</v>
      </c>
      <c r="O371" s="26">
        <f t="shared" si="307"/>
        <v>0</v>
      </c>
      <c r="P371" s="26">
        <f t="shared" si="307"/>
        <v>0</v>
      </c>
      <c r="Q371" s="26">
        <f t="shared" si="307"/>
        <v>0</v>
      </c>
      <c r="R371" s="26">
        <f t="shared" si="307"/>
        <v>0</v>
      </c>
      <c r="S371" s="26">
        <f t="shared" si="307"/>
        <v>0</v>
      </c>
      <c r="T371" s="26">
        <f t="shared" si="307"/>
        <v>0</v>
      </c>
      <c r="U371" s="26">
        <f t="shared" si="307"/>
        <v>0</v>
      </c>
      <c r="V371" s="26">
        <f t="shared" si="307"/>
        <v>0</v>
      </c>
      <c r="W371" s="26">
        <f t="shared" si="307"/>
        <v>0</v>
      </c>
      <c r="X371" s="26">
        <f t="shared" si="307"/>
        <v>0</v>
      </c>
      <c r="Y371" s="59"/>
    </row>
    <row r="372" spans="1:25" ht="72" hidden="1">
      <c r="A372" s="28" t="s">
        <v>43</v>
      </c>
      <c r="B372" s="25" t="s">
        <v>234</v>
      </c>
      <c r="C372" s="25" t="s">
        <v>67</v>
      </c>
      <c r="D372" s="25" t="s">
        <v>18</v>
      </c>
      <c r="E372" s="25" t="s">
        <v>279</v>
      </c>
      <c r="F372" s="24"/>
      <c r="G372" s="26">
        <f>G373</f>
        <v>0</v>
      </c>
      <c r="H372" s="26">
        <f t="shared" si="307"/>
        <v>0</v>
      </c>
      <c r="I372" s="26">
        <f t="shared" si="307"/>
        <v>0</v>
      </c>
      <c r="J372" s="26">
        <f t="shared" si="307"/>
        <v>0</v>
      </c>
      <c r="K372" s="26">
        <f t="shared" si="307"/>
        <v>0</v>
      </c>
      <c r="L372" s="26">
        <f t="shared" si="307"/>
        <v>0</v>
      </c>
      <c r="M372" s="26">
        <f t="shared" si="307"/>
        <v>0</v>
      </c>
      <c r="N372" s="26">
        <f t="shared" si="307"/>
        <v>0</v>
      </c>
      <c r="O372" s="26">
        <f t="shared" si="307"/>
        <v>0</v>
      </c>
      <c r="P372" s="26">
        <f t="shared" si="307"/>
        <v>0</v>
      </c>
      <c r="Q372" s="26">
        <f t="shared" si="307"/>
        <v>0</v>
      </c>
      <c r="R372" s="26">
        <f t="shared" si="307"/>
        <v>0</v>
      </c>
      <c r="S372" s="26">
        <f t="shared" si="307"/>
        <v>0</v>
      </c>
      <c r="T372" s="26">
        <f t="shared" si="307"/>
        <v>0</v>
      </c>
      <c r="U372" s="26">
        <f t="shared" si="307"/>
        <v>0</v>
      </c>
      <c r="V372" s="26">
        <f t="shared" si="307"/>
        <v>0</v>
      </c>
      <c r="W372" s="26">
        <f t="shared" si="307"/>
        <v>0</v>
      </c>
      <c r="X372" s="26">
        <f t="shared" si="307"/>
        <v>0</v>
      </c>
      <c r="Y372" s="59"/>
    </row>
    <row r="373" spans="1:25" ht="24" hidden="1">
      <c r="A373" s="28" t="s">
        <v>242</v>
      </c>
      <c r="B373" s="25" t="s">
        <v>234</v>
      </c>
      <c r="C373" s="25" t="s">
        <v>67</v>
      </c>
      <c r="D373" s="25" t="s">
        <v>18</v>
      </c>
      <c r="E373" s="25" t="s">
        <v>279</v>
      </c>
      <c r="F373" s="24">
        <v>600</v>
      </c>
      <c r="G373" s="26"/>
      <c r="H373" s="26">
        <f>G373</f>
        <v>0</v>
      </c>
      <c r="I373" s="26"/>
      <c r="J373" s="26">
        <f>I373</f>
        <v>0</v>
      </c>
      <c r="K373" s="26">
        <f>G373+I373</f>
        <v>0</v>
      </c>
      <c r="L373" s="26">
        <f>H373+J373</f>
        <v>0</v>
      </c>
      <c r="M373" s="26"/>
      <c r="N373" s="26"/>
      <c r="O373" s="26"/>
      <c r="P373" s="26"/>
      <c r="Q373" s="26">
        <f>M373+O373</f>
        <v>0</v>
      </c>
      <c r="R373" s="26">
        <f>N373+P373</f>
        <v>0</v>
      </c>
      <c r="S373" s="26"/>
      <c r="T373" s="26"/>
      <c r="U373" s="27"/>
      <c r="V373" s="27"/>
      <c r="W373" s="26">
        <f>S373+U373</f>
        <v>0</v>
      </c>
      <c r="X373" s="26">
        <f>T373+V373</f>
        <v>0</v>
      </c>
      <c r="Y373" s="59"/>
    </row>
    <row r="374" spans="1:25">
      <c r="A374" s="28" t="s">
        <v>280</v>
      </c>
      <c r="B374" s="25" t="s">
        <v>234</v>
      </c>
      <c r="C374" s="25" t="s">
        <v>67</v>
      </c>
      <c r="D374" s="25" t="s">
        <v>20</v>
      </c>
      <c r="E374" s="25"/>
      <c r="F374" s="24"/>
      <c r="G374" s="26">
        <f t="shared" ref="G374:X374" si="308">G375+G449+G453</f>
        <v>1380365134.3600001</v>
      </c>
      <c r="H374" s="26">
        <f t="shared" si="308"/>
        <v>1180801900</v>
      </c>
      <c r="I374" s="26">
        <f t="shared" si="308"/>
        <v>0</v>
      </c>
      <c r="J374" s="26">
        <f t="shared" si="308"/>
        <v>0</v>
      </c>
      <c r="K374" s="26">
        <f t="shared" si="308"/>
        <v>1380365134.3600001</v>
      </c>
      <c r="L374" s="26">
        <f t="shared" si="308"/>
        <v>1180801900</v>
      </c>
      <c r="M374" s="26">
        <f t="shared" si="308"/>
        <v>1388108108.4100001</v>
      </c>
      <c r="N374" s="26">
        <f t="shared" si="308"/>
        <v>1184687300</v>
      </c>
      <c r="O374" s="26">
        <f t="shared" si="308"/>
        <v>0</v>
      </c>
      <c r="P374" s="26">
        <f t="shared" si="308"/>
        <v>0</v>
      </c>
      <c r="Q374" s="26">
        <f t="shared" si="308"/>
        <v>1388108108.4100001</v>
      </c>
      <c r="R374" s="26">
        <f t="shared" si="308"/>
        <v>1184687300</v>
      </c>
      <c r="S374" s="26">
        <f t="shared" si="308"/>
        <v>1334400907.6100001</v>
      </c>
      <c r="T374" s="26">
        <f t="shared" si="308"/>
        <v>1184106000</v>
      </c>
      <c r="U374" s="26">
        <f t="shared" si="308"/>
        <v>0</v>
      </c>
      <c r="V374" s="26">
        <f t="shared" si="308"/>
        <v>0</v>
      </c>
      <c r="W374" s="26">
        <f t="shared" si="308"/>
        <v>1334400907.6100001</v>
      </c>
      <c r="X374" s="26">
        <f t="shared" si="308"/>
        <v>1184106000</v>
      </c>
      <c r="Y374" s="59"/>
    </row>
    <row r="375" spans="1:25" ht="24">
      <c r="A375" s="28" t="s">
        <v>235</v>
      </c>
      <c r="B375" s="25" t="s">
        <v>234</v>
      </c>
      <c r="C375" s="25" t="s">
        <v>67</v>
      </c>
      <c r="D375" s="25" t="s">
        <v>20</v>
      </c>
      <c r="E375" s="25" t="s">
        <v>236</v>
      </c>
      <c r="F375" s="24"/>
      <c r="G375" s="26">
        <f t="shared" ref="G375:X375" si="309">G376+G431</f>
        <v>1380365134.3600001</v>
      </c>
      <c r="H375" s="26">
        <f t="shared" si="309"/>
        <v>1180801900</v>
      </c>
      <c r="I375" s="26">
        <f t="shared" si="309"/>
        <v>0</v>
      </c>
      <c r="J375" s="26">
        <f t="shared" si="309"/>
        <v>0</v>
      </c>
      <c r="K375" s="26">
        <f t="shared" si="309"/>
        <v>1380365134.3600001</v>
      </c>
      <c r="L375" s="26">
        <f t="shared" si="309"/>
        <v>1180801900</v>
      </c>
      <c r="M375" s="26">
        <f t="shared" si="309"/>
        <v>1388108108.4100001</v>
      </c>
      <c r="N375" s="26">
        <f t="shared" si="309"/>
        <v>1184687300</v>
      </c>
      <c r="O375" s="26">
        <f t="shared" si="309"/>
        <v>0</v>
      </c>
      <c r="P375" s="26">
        <f t="shared" si="309"/>
        <v>0</v>
      </c>
      <c r="Q375" s="26">
        <f t="shared" si="309"/>
        <v>1388108108.4100001</v>
      </c>
      <c r="R375" s="26">
        <f t="shared" si="309"/>
        <v>1184687300</v>
      </c>
      <c r="S375" s="26">
        <f t="shared" si="309"/>
        <v>1334400907.6100001</v>
      </c>
      <c r="T375" s="26">
        <f t="shared" si="309"/>
        <v>1184106000</v>
      </c>
      <c r="U375" s="27">
        <f t="shared" si="309"/>
        <v>0</v>
      </c>
      <c r="V375" s="27">
        <f t="shared" si="309"/>
        <v>0</v>
      </c>
      <c r="W375" s="27">
        <f t="shared" si="309"/>
        <v>1334400907.6100001</v>
      </c>
      <c r="X375" s="27">
        <f t="shared" si="309"/>
        <v>1184106000</v>
      </c>
      <c r="Y375" s="59"/>
    </row>
    <row r="376" spans="1:25" ht="24">
      <c r="A376" s="28" t="s">
        <v>281</v>
      </c>
      <c r="B376" s="25" t="s">
        <v>234</v>
      </c>
      <c r="C376" s="25" t="s">
        <v>67</v>
      </c>
      <c r="D376" s="25" t="s">
        <v>20</v>
      </c>
      <c r="E376" s="25" t="s">
        <v>238</v>
      </c>
      <c r="F376" s="24"/>
      <c r="G376" s="26">
        <f t="shared" ref="G376:X376" si="310">G377+G398+G414+G401+G417+G420</f>
        <v>1244445006.8600001</v>
      </c>
      <c r="H376" s="26">
        <f t="shared" si="310"/>
        <v>1052542500</v>
      </c>
      <c r="I376" s="26">
        <f t="shared" si="310"/>
        <v>0</v>
      </c>
      <c r="J376" s="26">
        <f t="shared" si="310"/>
        <v>0</v>
      </c>
      <c r="K376" s="26">
        <f t="shared" si="310"/>
        <v>1244445006.8600001</v>
      </c>
      <c r="L376" s="26">
        <f t="shared" si="310"/>
        <v>1052542500</v>
      </c>
      <c r="M376" s="26">
        <f t="shared" si="310"/>
        <v>1252187880.9100001</v>
      </c>
      <c r="N376" s="26">
        <f t="shared" si="310"/>
        <v>1056038300</v>
      </c>
      <c r="O376" s="26">
        <f t="shared" si="310"/>
        <v>0</v>
      </c>
      <c r="P376" s="26">
        <f t="shared" si="310"/>
        <v>0</v>
      </c>
      <c r="Q376" s="26">
        <f t="shared" si="310"/>
        <v>1252187880.9100001</v>
      </c>
      <c r="R376" s="26">
        <f t="shared" si="310"/>
        <v>1056038300</v>
      </c>
      <c r="S376" s="26">
        <f t="shared" si="310"/>
        <v>1197234780.9100001</v>
      </c>
      <c r="T376" s="26">
        <f t="shared" si="310"/>
        <v>1054085200</v>
      </c>
      <c r="U376" s="26">
        <f t="shared" si="310"/>
        <v>0</v>
      </c>
      <c r="V376" s="26">
        <f t="shared" si="310"/>
        <v>0</v>
      </c>
      <c r="W376" s="26">
        <f t="shared" si="310"/>
        <v>1197234780.9100001</v>
      </c>
      <c r="X376" s="26">
        <f t="shared" si="310"/>
        <v>1054085200</v>
      </c>
      <c r="Y376" s="59"/>
    </row>
    <row r="377" spans="1:25" ht="24">
      <c r="A377" s="28" t="s">
        <v>248</v>
      </c>
      <c r="B377" s="25" t="s">
        <v>234</v>
      </c>
      <c r="C377" s="25" t="s">
        <v>67</v>
      </c>
      <c r="D377" s="25" t="s">
        <v>20</v>
      </c>
      <c r="E377" s="25" t="s">
        <v>249</v>
      </c>
      <c r="F377" s="24"/>
      <c r="G377" s="26">
        <f>G378+G382+G396+G390+G392+G380+G388+G384+G394+G386</f>
        <v>1126643159.8600001</v>
      </c>
      <c r="H377" s="26">
        <f t="shared" ref="H377:X377" si="311">H378+H382+H396+H390+H392+H380+H388+H384+H394+H386</f>
        <v>934803800</v>
      </c>
      <c r="I377" s="26">
        <f t="shared" si="311"/>
        <v>0</v>
      </c>
      <c r="J377" s="26">
        <f t="shared" si="311"/>
        <v>0</v>
      </c>
      <c r="K377" s="26">
        <f t="shared" si="311"/>
        <v>1126643159.8600001</v>
      </c>
      <c r="L377" s="26">
        <f t="shared" si="311"/>
        <v>934803800</v>
      </c>
      <c r="M377" s="26">
        <f t="shared" si="311"/>
        <v>1134339333.9100001</v>
      </c>
      <c r="N377" s="26">
        <f t="shared" si="311"/>
        <v>938252900</v>
      </c>
      <c r="O377" s="26">
        <f t="shared" si="311"/>
        <v>0</v>
      </c>
      <c r="P377" s="26">
        <f t="shared" si="311"/>
        <v>0</v>
      </c>
      <c r="Q377" s="26">
        <f t="shared" si="311"/>
        <v>1134339333.9100001</v>
      </c>
      <c r="R377" s="26">
        <f t="shared" si="311"/>
        <v>938252900</v>
      </c>
      <c r="S377" s="26">
        <f t="shared" si="311"/>
        <v>1079386233.9100001</v>
      </c>
      <c r="T377" s="26">
        <f t="shared" si="311"/>
        <v>936299800</v>
      </c>
      <c r="U377" s="26">
        <f t="shared" si="311"/>
        <v>0</v>
      </c>
      <c r="V377" s="26">
        <f t="shared" si="311"/>
        <v>0</v>
      </c>
      <c r="W377" s="26">
        <f t="shared" si="311"/>
        <v>1079386233.9100001</v>
      </c>
      <c r="X377" s="26">
        <f t="shared" si="311"/>
        <v>936299800</v>
      </c>
      <c r="Y377" s="59"/>
    </row>
    <row r="378" spans="1:25" ht="46.5" customHeight="1">
      <c r="A378" s="28" t="s">
        <v>33</v>
      </c>
      <c r="B378" s="24">
        <v>707</v>
      </c>
      <c r="C378" s="25" t="s">
        <v>67</v>
      </c>
      <c r="D378" s="25" t="s">
        <v>20</v>
      </c>
      <c r="E378" s="25" t="s">
        <v>250</v>
      </c>
      <c r="F378" s="25"/>
      <c r="G378" s="26">
        <f t="shared" ref="G378:X378" si="312">G379</f>
        <v>11286000</v>
      </c>
      <c r="H378" s="26">
        <f t="shared" si="312"/>
        <v>0</v>
      </c>
      <c r="I378" s="26">
        <f t="shared" si="312"/>
        <v>0</v>
      </c>
      <c r="J378" s="26">
        <f t="shared" si="312"/>
        <v>0</v>
      </c>
      <c r="K378" s="26">
        <f t="shared" si="312"/>
        <v>11286000</v>
      </c>
      <c r="L378" s="26">
        <f t="shared" si="312"/>
        <v>0</v>
      </c>
      <c r="M378" s="26">
        <f t="shared" si="312"/>
        <v>11286000</v>
      </c>
      <c r="N378" s="26">
        <f t="shared" si="312"/>
        <v>0</v>
      </c>
      <c r="O378" s="26">
        <f t="shared" si="312"/>
        <v>0</v>
      </c>
      <c r="P378" s="26">
        <f t="shared" si="312"/>
        <v>0</v>
      </c>
      <c r="Q378" s="26">
        <f t="shared" si="312"/>
        <v>11286000</v>
      </c>
      <c r="R378" s="26">
        <f t="shared" si="312"/>
        <v>0</v>
      </c>
      <c r="S378" s="26">
        <f t="shared" si="312"/>
        <v>11286000</v>
      </c>
      <c r="T378" s="26">
        <f t="shared" si="312"/>
        <v>0</v>
      </c>
      <c r="U378" s="27">
        <f t="shared" si="312"/>
        <v>0</v>
      </c>
      <c r="V378" s="27">
        <f t="shared" si="312"/>
        <v>0</v>
      </c>
      <c r="W378" s="27">
        <f t="shared" si="312"/>
        <v>11286000</v>
      </c>
      <c r="X378" s="27">
        <f t="shared" si="312"/>
        <v>0</v>
      </c>
      <c r="Y378" s="59"/>
    </row>
    <row r="379" spans="1:25" ht="24">
      <c r="A379" s="28" t="s">
        <v>242</v>
      </c>
      <c r="B379" s="24">
        <v>707</v>
      </c>
      <c r="C379" s="25" t="s">
        <v>67</v>
      </c>
      <c r="D379" s="25" t="s">
        <v>20</v>
      </c>
      <c r="E379" s="25" t="s">
        <v>250</v>
      </c>
      <c r="F379" s="25" t="s">
        <v>243</v>
      </c>
      <c r="G379" s="26">
        <v>11286000</v>
      </c>
      <c r="H379" s="26"/>
      <c r="I379" s="26"/>
      <c r="J379" s="26"/>
      <c r="K379" s="26">
        <f>G379+I379</f>
        <v>11286000</v>
      </c>
      <c r="L379" s="26">
        <f>H379+J379</f>
        <v>0</v>
      </c>
      <c r="M379" s="26">
        <v>11286000</v>
      </c>
      <c r="N379" s="26"/>
      <c r="O379" s="26"/>
      <c r="P379" s="26"/>
      <c r="Q379" s="26">
        <f>M379+O379</f>
        <v>11286000</v>
      </c>
      <c r="R379" s="26">
        <f>N379+P379</f>
        <v>0</v>
      </c>
      <c r="S379" s="26">
        <v>11286000</v>
      </c>
      <c r="T379" s="26"/>
      <c r="U379" s="27"/>
      <c r="V379" s="27"/>
      <c r="W379" s="27">
        <f>S379+U379</f>
        <v>11286000</v>
      </c>
      <c r="X379" s="27">
        <f>T379+V379</f>
        <v>0</v>
      </c>
      <c r="Y379" s="59"/>
    </row>
    <row r="380" spans="1:25" ht="24" hidden="1">
      <c r="A380" s="28" t="s">
        <v>282</v>
      </c>
      <c r="B380" s="24">
        <v>707</v>
      </c>
      <c r="C380" s="25" t="s">
        <v>67</v>
      </c>
      <c r="D380" s="25" t="s">
        <v>20</v>
      </c>
      <c r="E380" s="25" t="s">
        <v>283</v>
      </c>
      <c r="F380" s="25"/>
      <c r="G380" s="26">
        <f>G381</f>
        <v>0</v>
      </c>
      <c r="H380" s="26">
        <f t="shared" ref="H380:X380" si="313">H381</f>
        <v>0</v>
      </c>
      <c r="I380" s="26">
        <f t="shared" si="313"/>
        <v>0</v>
      </c>
      <c r="J380" s="26">
        <f t="shared" si="313"/>
        <v>0</v>
      </c>
      <c r="K380" s="26">
        <f t="shared" si="313"/>
        <v>0</v>
      </c>
      <c r="L380" s="26">
        <f t="shared" si="313"/>
        <v>0</v>
      </c>
      <c r="M380" s="26">
        <f>M381</f>
        <v>0</v>
      </c>
      <c r="N380" s="26">
        <f t="shared" ref="N380" si="314">N381</f>
        <v>0</v>
      </c>
      <c r="O380" s="26">
        <f t="shared" si="313"/>
        <v>0</v>
      </c>
      <c r="P380" s="26">
        <f t="shared" si="313"/>
        <v>0</v>
      </c>
      <c r="Q380" s="26">
        <f t="shared" si="313"/>
        <v>0</v>
      </c>
      <c r="R380" s="26">
        <f t="shared" si="313"/>
        <v>0</v>
      </c>
      <c r="S380" s="26">
        <f t="shared" si="313"/>
        <v>0</v>
      </c>
      <c r="T380" s="26">
        <f t="shared" si="313"/>
        <v>0</v>
      </c>
      <c r="U380" s="27">
        <f t="shared" si="313"/>
        <v>0</v>
      </c>
      <c r="V380" s="27">
        <f t="shared" si="313"/>
        <v>0</v>
      </c>
      <c r="W380" s="27">
        <f t="shared" si="313"/>
        <v>0</v>
      </c>
      <c r="X380" s="27">
        <f t="shared" si="313"/>
        <v>0</v>
      </c>
      <c r="Y380" s="59"/>
    </row>
    <row r="381" spans="1:25" ht="24" hidden="1">
      <c r="A381" s="28" t="s">
        <v>242</v>
      </c>
      <c r="B381" s="24">
        <v>707</v>
      </c>
      <c r="C381" s="25" t="s">
        <v>67</v>
      </c>
      <c r="D381" s="25" t="s">
        <v>20</v>
      </c>
      <c r="E381" s="25" t="s">
        <v>283</v>
      </c>
      <c r="F381" s="25" t="s">
        <v>243</v>
      </c>
      <c r="G381" s="26">
        <v>0</v>
      </c>
      <c r="H381" s="26">
        <f>G381</f>
        <v>0</v>
      </c>
      <c r="I381" s="26"/>
      <c r="J381" s="26"/>
      <c r="K381" s="26">
        <f>G381+I381</f>
        <v>0</v>
      </c>
      <c r="L381" s="26">
        <f>H381+J381</f>
        <v>0</v>
      </c>
      <c r="M381" s="26">
        <v>0</v>
      </c>
      <c r="N381" s="26">
        <f>M381</f>
        <v>0</v>
      </c>
      <c r="O381" s="26"/>
      <c r="P381" s="26"/>
      <c r="Q381" s="26">
        <f>M381+O381</f>
        <v>0</v>
      </c>
      <c r="R381" s="26">
        <f>N381+P381</f>
        <v>0</v>
      </c>
      <c r="S381" s="26"/>
      <c r="T381" s="26"/>
      <c r="U381" s="27"/>
      <c r="V381" s="27"/>
      <c r="W381" s="27">
        <f>S381+U381</f>
        <v>0</v>
      </c>
      <c r="X381" s="27">
        <f>T381+V381</f>
        <v>0</v>
      </c>
      <c r="Y381" s="59"/>
    </row>
    <row r="382" spans="1:25" ht="36">
      <c r="A382" s="28" t="s">
        <v>257</v>
      </c>
      <c r="B382" s="25" t="s">
        <v>234</v>
      </c>
      <c r="C382" s="25" t="s">
        <v>67</v>
      </c>
      <c r="D382" s="25" t="s">
        <v>20</v>
      </c>
      <c r="E382" s="25" t="s">
        <v>258</v>
      </c>
      <c r="F382" s="24"/>
      <c r="G382" s="26">
        <f t="shared" ref="G382:X382" si="315">G383</f>
        <v>930659800</v>
      </c>
      <c r="H382" s="26">
        <f t="shared" si="315"/>
        <v>930659800</v>
      </c>
      <c r="I382" s="26">
        <f t="shared" si="315"/>
        <v>0</v>
      </c>
      <c r="J382" s="26">
        <f t="shared" si="315"/>
        <v>0</v>
      </c>
      <c r="K382" s="26">
        <f t="shared" si="315"/>
        <v>930659800</v>
      </c>
      <c r="L382" s="26">
        <f t="shared" si="315"/>
        <v>930659800</v>
      </c>
      <c r="M382" s="26">
        <f t="shared" si="315"/>
        <v>937253500</v>
      </c>
      <c r="N382" s="26">
        <f t="shared" si="315"/>
        <v>937253500</v>
      </c>
      <c r="O382" s="26">
        <f t="shared" si="315"/>
        <v>0</v>
      </c>
      <c r="P382" s="26">
        <f t="shared" si="315"/>
        <v>0</v>
      </c>
      <c r="Q382" s="26">
        <f t="shared" si="315"/>
        <v>937253500</v>
      </c>
      <c r="R382" s="26">
        <f t="shared" si="315"/>
        <v>937253500</v>
      </c>
      <c r="S382" s="26">
        <f t="shared" si="315"/>
        <v>935300400</v>
      </c>
      <c r="T382" s="26">
        <f t="shared" si="315"/>
        <v>935300400</v>
      </c>
      <c r="U382" s="27">
        <f t="shared" si="315"/>
        <v>0</v>
      </c>
      <c r="V382" s="27">
        <f t="shared" si="315"/>
        <v>0</v>
      </c>
      <c r="W382" s="27">
        <f t="shared" si="315"/>
        <v>935300400</v>
      </c>
      <c r="X382" s="27">
        <f t="shared" si="315"/>
        <v>935300400</v>
      </c>
      <c r="Y382" s="59"/>
    </row>
    <row r="383" spans="1:25" ht="24">
      <c r="A383" s="28" t="s">
        <v>242</v>
      </c>
      <c r="B383" s="25" t="s">
        <v>234</v>
      </c>
      <c r="C383" s="25" t="s">
        <v>67</v>
      </c>
      <c r="D383" s="25" t="s">
        <v>20</v>
      </c>
      <c r="E383" s="25" t="s">
        <v>258</v>
      </c>
      <c r="F383" s="24">
        <v>600</v>
      </c>
      <c r="G383" s="26">
        <v>930659800</v>
      </c>
      <c r="H383" s="26">
        <f>G383</f>
        <v>930659800</v>
      </c>
      <c r="I383" s="26"/>
      <c r="J383" s="26"/>
      <c r="K383" s="26">
        <f>G383+I383</f>
        <v>930659800</v>
      </c>
      <c r="L383" s="26">
        <f>H383+J383</f>
        <v>930659800</v>
      </c>
      <c r="M383" s="26">
        <v>937253500</v>
      </c>
      <c r="N383" s="26">
        <f>M383</f>
        <v>937253500</v>
      </c>
      <c r="O383" s="26"/>
      <c r="P383" s="26"/>
      <c r="Q383" s="26">
        <f>M383+O383</f>
        <v>937253500</v>
      </c>
      <c r="R383" s="26">
        <f>N383+P383</f>
        <v>937253500</v>
      </c>
      <c r="S383" s="26">
        <v>935300400</v>
      </c>
      <c r="T383" s="26">
        <f>S383</f>
        <v>935300400</v>
      </c>
      <c r="U383" s="27"/>
      <c r="V383" s="27"/>
      <c r="W383" s="27">
        <f>S383+U383</f>
        <v>935300400</v>
      </c>
      <c r="X383" s="27">
        <f>T383+V383</f>
        <v>935300400</v>
      </c>
      <c r="Y383" s="59"/>
    </row>
    <row r="384" spans="1:25" ht="84">
      <c r="A384" s="28" t="s">
        <v>284</v>
      </c>
      <c r="B384" s="25" t="s">
        <v>234</v>
      </c>
      <c r="C384" s="25" t="s">
        <v>67</v>
      </c>
      <c r="D384" s="25" t="s">
        <v>20</v>
      </c>
      <c r="E384" s="25" t="s">
        <v>285</v>
      </c>
      <c r="F384" s="24"/>
      <c r="G384" s="26">
        <f>G385</f>
        <v>999400</v>
      </c>
      <c r="H384" s="26">
        <f t="shared" ref="H384:X384" si="316">H385</f>
        <v>999400</v>
      </c>
      <c r="I384" s="26">
        <f t="shared" si="316"/>
        <v>0</v>
      </c>
      <c r="J384" s="26">
        <f t="shared" si="316"/>
        <v>0</v>
      </c>
      <c r="K384" s="26">
        <f t="shared" si="316"/>
        <v>999400</v>
      </c>
      <c r="L384" s="26">
        <f t="shared" si="316"/>
        <v>999400</v>
      </c>
      <c r="M384" s="26">
        <f t="shared" si="316"/>
        <v>999400</v>
      </c>
      <c r="N384" s="26">
        <f t="shared" si="316"/>
        <v>999400</v>
      </c>
      <c r="O384" s="26">
        <f t="shared" si="316"/>
        <v>0</v>
      </c>
      <c r="P384" s="26">
        <f t="shared" si="316"/>
        <v>0</v>
      </c>
      <c r="Q384" s="26">
        <f t="shared" si="316"/>
        <v>999400</v>
      </c>
      <c r="R384" s="26">
        <f t="shared" si="316"/>
        <v>999400</v>
      </c>
      <c r="S384" s="26">
        <f t="shared" si="316"/>
        <v>999400</v>
      </c>
      <c r="T384" s="26">
        <f t="shared" si="316"/>
        <v>999400</v>
      </c>
      <c r="U384" s="26">
        <f t="shared" si="316"/>
        <v>0</v>
      </c>
      <c r="V384" s="26">
        <f t="shared" si="316"/>
        <v>0</v>
      </c>
      <c r="W384" s="26">
        <f t="shared" si="316"/>
        <v>999400</v>
      </c>
      <c r="X384" s="26">
        <f t="shared" si="316"/>
        <v>999400</v>
      </c>
      <c r="Y384" s="59"/>
    </row>
    <row r="385" spans="1:25" ht="24">
      <c r="A385" s="28" t="s">
        <v>242</v>
      </c>
      <c r="B385" s="25" t="s">
        <v>234</v>
      </c>
      <c r="C385" s="25" t="s">
        <v>67</v>
      </c>
      <c r="D385" s="25" t="s">
        <v>20</v>
      </c>
      <c r="E385" s="25" t="s">
        <v>285</v>
      </c>
      <c r="F385" s="24">
        <v>600</v>
      </c>
      <c r="G385" s="26">
        <v>999400</v>
      </c>
      <c r="H385" s="26">
        <f>G385</f>
        <v>999400</v>
      </c>
      <c r="I385" s="26"/>
      <c r="J385" s="26"/>
      <c r="K385" s="26">
        <f>G385+I385</f>
        <v>999400</v>
      </c>
      <c r="L385" s="26">
        <f>H385+J385</f>
        <v>999400</v>
      </c>
      <c r="M385" s="26">
        <v>999400</v>
      </c>
      <c r="N385" s="26">
        <f>M385</f>
        <v>999400</v>
      </c>
      <c r="O385" s="26"/>
      <c r="P385" s="26"/>
      <c r="Q385" s="26">
        <f>M385+O385</f>
        <v>999400</v>
      </c>
      <c r="R385" s="26">
        <f>N385+P385</f>
        <v>999400</v>
      </c>
      <c r="S385" s="26">
        <v>999400</v>
      </c>
      <c r="T385" s="26">
        <f>S385</f>
        <v>999400</v>
      </c>
      <c r="U385" s="27"/>
      <c r="V385" s="27"/>
      <c r="W385" s="27">
        <f>S385+U385</f>
        <v>999400</v>
      </c>
      <c r="X385" s="27">
        <f>T385+V385</f>
        <v>999400</v>
      </c>
      <c r="Y385" s="59"/>
    </row>
    <row r="386" spans="1:25" ht="48">
      <c r="A386" s="42" t="s">
        <v>286</v>
      </c>
      <c r="B386" s="25" t="s">
        <v>234</v>
      </c>
      <c r="C386" s="25" t="s">
        <v>67</v>
      </c>
      <c r="D386" s="25" t="s">
        <v>20</v>
      </c>
      <c r="E386" s="25" t="s">
        <v>287</v>
      </c>
      <c r="F386" s="24"/>
      <c r="G386" s="26">
        <f>G387</f>
        <v>3144600</v>
      </c>
      <c r="H386" s="26">
        <f t="shared" ref="H386:X386" si="317">H387</f>
        <v>3144600</v>
      </c>
      <c r="I386" s="26">
        <f t="shared" si="317"/>
        <v>0</v>
      </c>
      <c r="J386" s="26">
        <f t="shared" si="317"/>
        <v>0</v>
      </c>
      <c r="K386" s="26">
        <f t="shared" si="317"/>
        <v>3144600</v>
      </c>
      <c r="L386" s="26">
        <f t="shared" si="317"/>
        <v>3144600</v>
      </c>
      <c r="M386" s="26">
        <f t="shared" si="317"/>
        <v>0</v>
      </c>
      <c r="N386" s="26">
        <f t="shared" si="317"/>
        <v>0</v>
      </c>
      <c r="O386" s="26">
        <f t="shared" si="317"/>
        <v>0</v>
      </c>
      <c r="P386" s="26">
        <f t="shared" si="317"/>
        <v>0</v>
      </c>
      <c r="Q386" s="26">
        <f t="shared" si="317"/>
        <v>0</v>
      </c>
      <c r="R386" s="26">
        <f t="shared" si="317"/>
        <v>0</v>
      </c>
      <c r="S386" s="26">
        <f t="shared" si="317"/>
        <v>0</v>
      </c>
      <c r="T386" s="26">
        <f t="shared" si="317"/>
        <v>0</v>
      </c>
      <c r="U386" s="26">
        <f t="shared" si="317"/>
        <v>0</v>
      </c>
      <c r="V386" s="26">
        <f t="shared" si="317"/>
        <v>0</v>
      </c>
      <c r="W386" s="26">
        <f t="shared" si="317"/>
        <v>0</v>
      </c>
      <c r="X386" s="26">
        <f t="shared" si="317"/>
        <v>0</v>
      </c>
      <c r="Y386" s="59"/>
    </row>
    <row r="387" spans="1:25" ht="24">
      <c r="A387" s="28" t="s">
        <v>242</v>
      </c>
      <c r="B387" s="25" t="s">
        <v>234</v>
      </c>
      <c r="C387" s="25" t="s">
        <v>67</v>
      </c>
      <c r="D387" s="25" t="s">
        <v>20</v>
      </c>
      <c r="E387" s="25" t="s">
        <v>287</v>
      </c>
      <c r="F387" s="24">
        <v>600</v>
      </c>
      <c r="G387" s="26">
        <v>3144600</v>
      </c>
      <c r="H387" s="26">
        <f>G387</f>
        <v>3144600</v>
      </c>
      <c r="I387" s="26"/>
      <c r="J387" s="26"/>
      <c r="K387" s="26">
        <f>G387+I387</f>
        <v>3144600</v>
      </c>
      <c r="L387" s="26">
        <f>H387+J387</f>
        <v>3144600</v>
      </c>
      <c r="M387" s="26"/>
      <c r="N387" s="26"/>
      <c r="O387" s="26"/>
      <c r="P387" s="26"/>
      <c r="Q387" s="26">
        <f>M387+O387</f>
        <v>0</v>
      </c>
      <c r="R387" s="26">
        <f>N387+P387</f>
        <v>0</v>
      </c>
      <c r="S387" s="26"/>
      <c r="T387" s="26"/>
      <c r="U387" s="27"/>
      <c r="V387" s="27"/>
      <c r="W387" s="26">
        <f>S387+U387</f>
        <v>0</v>
      </c>
      <c r="X387" s="26">
        <f>T387+V387</f>
        <v>0</v>
      </c>
      <c r="Y387" s="59"/>
    </row>
    <row r="388" spans="1:25" ht="24" hidden="1">
      <c r="A388" s="28" t="s">
        <v>288</v>
      </c>
      <c r="B388" s="24">
        <v>707</v>
      </c>
      <c r="C388" s="25" t="s">
        <v>67</v>
      </c>
      <c r="D388" s="25" t="s">
        <v>20</v>
      </c>
      <c r="E388" s="25" t="s">
        <v>289</v>
      </c>
      <c r="F388" s="25"/>
      <c r="G388" s="26">
        <f>G389</f>
        <v>0</v>
      </c>
      <c r="H388" s="26">
        <f t="shared" ref="H388:X388" si="318">H389</f>
        <v>0</v>
      </c>
      <c r="I388" s="26">
        <f t="shared" si="318"/>
        <v>0</v>
      </c>
      <c r="J388" s="26">
        <f t="shared" si="318"/>
        <v>0</v>
      </c>
      <c r="K388" s="26">
        <f t="shared" si="318"/>
        <v>0</v>
      </c>
      <c r="L388" s="26">
        <f t="shared" si="318"/>
        <v>0</v>
      </c>
      <c r="M388" s="26">
        <f>M389</f>
        <v>0</v>
      </c>
      <c r="N388" s="26">
        <f t="shared" ref="N388" si="319">N389</f>
        <v>0</v>
      </c>
      <c r="O388" s="26">
        <f t="shared" si="318"/>
        <v>0</v>
      </c>
      <c r="P388" s="26">
        <f t="shared" si="318"/>
        <v>0</v>
      </c>
      <c r="Q388" s="26">
        <f t="shared" si="318"/>
        <v>0</v>
      </c>
      <c r="R388" s="26">
        <f t="shared" si="318"/>
        <v>0</v>
      </c>
      <c r="S388" s="26">
        <f t="shared" si="318"/>
        <v>0</v>
      </c>
      <c r="T388" s="26">
        <f t="shared" si="318"/>
        <v>0</v>
      </c>
      <c r="U388" s="27">
        <f t="shared" si="318"/>
        <v>0</v>
      </c>
      <c r="V388" s="27">
        <f t="shared" si="318"/>
        <v>0</v>
      </c>
      <c r="W388" s="27">
        <f t="shared" si="318"/>
        <v>0</v>
      </c>
      <c r="X388" s="27">
        <f t="shared" si="318"/>
        <v>0</v>
      </c>
      <c r="Y388" s="59"/>
    </row>
    <row r="389" spans="1:25" ht="24" hidden="1">
      <c r="A389" s="28" t="s">
        <v>242</v>
      </c>
      <c r="B389" s="24">
        <v>707</v>
      </c>
      <c r="C389" s="25" t="s">
        <v>67</v>
      </c>
      <c r="D389" s="25" t="s">
        <v>20</v>
      </c>
      <c r="E389" s="25" t="s">
        <v>289</v>
      </c>
      <c r="F389" s="25" t="s">
        <v>243</v>
      </c>
      <c r="G389" s="26"/>
      <c r="H389" s="26"/>
      <c r="I389" s="26"/>
      <c r="J389" s="26"/>
      <c r="K389" s="26">
        <f>G389+I389</f>
        <v>0</v>
      </c>
      <c r="L389" s="26">
        <f>H389+J389</f>
        <v>0</v>
      </c>
      <c r="M389" s="26"/>
      <c r="N389" s="26"/>
      <c r="O389" s="26"/>
      <c r="P389" s="26"/>
      <c r="Q389" s="26">
        <f>M389+O389</f>
        <v>0</v>
      </c>
      <c r="R389" s="26">
        <f>N389+P389</f>
        <v>0</v>
      </c>
      <c r="S389" s="26"/>
      <c r="T389" s="26"/>
      <c r="U389" s="27"/>
      <c r="V389" s="27"/>
      <c r="W389" s="27">
        <f>S389+U389</f>
        <v>0</v>
      </c>
      <c r="X389" s="27">
        <f>T389+V389</f>
        <v>0</v>
      </c>
      <c r="Y389" s="59"/>
    </row>
    <row r="390" spans="1:25" ht="36">
      <c r="A390" s="29" t="s">
        <v>267</v>
      </c>
      <c r="B390" s="25" t="s">
        <v>234</v>
      </c>
      <c r="C390" s="25" t="s">
        <v>67</v>
      </c>
      <c r="D390" s="25" t="s">
        <v>20</v>
      </c>
      <c r="E390" s="25" t="s">
        <v>268</v>
      </c>
      <c r="F390" s="24"/>
      <c r="G390" s="26">
        <f t="shared" ref="G390:X390" si="320">G391</f>
        <v>179703359.86000001</v>
      </c>
      <c r="H390" s="26">
        <f t="shared" si="320"/>
        <v>0</v>
      </c>
      <c r="I390" s="26">
        <f t="shared" si="320"/>
        <v>0</v>
      </c>
      <c r="J390" s="26">
        <f t="shared" si="320"/>
        <v>0</v>
      </c>
      <c r="K390" s="26">
        <f t="shared" si="320"/>
        <v>179703359.86000001</v>
      </c>
      <c r="L390" s="26">
        <f t="shared" si="320"/>
        <v>0</v>
      </c>
      <c r="M390" s="26">
        <f t="shared" si="320"/>
        <v>183950433.91</v>
      </c>
      <c r="N390" s="26">
        <f t="shared" si="320"/>
        <v>0</v>
      </c>
      <c r="O390" s="26">
        <f t="shared" si="320"/>
        <v>0</v>
      </c>
      <c r="P390" s="26">
        <f t="shared" si="320"/>
        <v>0</v>
      </c>
      <c r="Q390" s="26">
        <f t="shared" si="320"/>
        <v>183950433.91</v>
      </c>
      <c r="R390" s="26">
        <f t="shared" si="320"/>
        <v>0</v>
      </c>
      <c r="S390" s="26">
        <f t="shared" si="320"/>
        <v>130950433.91</v>
      </c>
      <c r="T390" s="26">
        <f t="shared" si="320"/>
        <v>0</v>
      </c>
      <c r="U390" s="27">
        <f t="shared" si="320"/>
        <v>0</v>
      </c>
      <c r="V390" s="27">
        <f t="shared" si="320"/>
        <v>0</v>
      </c>
      <c r="W390" s="27">
        <f t="shared" si="320"/>
        <v>130950433.91</v>
      </c>
      <c r="X390" s="27">
        <f t="shared" si="320"/>
        <v>0</v>
      </c>
      <c r="Y390" s="59"/>
    </row>
    <row r="391" spans="1:25" ht="24">
      <c r="A391" s="28" t="s">
        <v>242</v>
      </c>
      <c r="B391" s="25" t="s">
        <v>234</v>
      </c>
      <c r="C391" s="25" t="s">
        <v>67</v>
      </c>
      <c r="D391" s="25" t="s">
        <v>20</v>
      </c>
      <c r="E391" s="25" t="s">
        <v>268</v>
      </c>
      <c r="F391" s="24">
        <v>600</v>
      </c>
      <c r="G391" s="26">
        <f>179703359.86</f>
        <v>179703359.86000001</v>
      </c>
      <c r="H391" s="26"/>
      <c r="I391" s="26"/>
      <c r="J391" s="26"/>
      <c r="K391" s="26">
        <f>G391+I391</f>
        <v>179703359.86000001</v>
      </c>
      <c r="L391" s="26">
        <f>H391+J391</f>
        <v>0</v>
      </c>
      <c r="M391" s="26">
        <v>183950433.91</v>
      </c>
      <c r="N391" s="26"/>
      <c r="O391" s="26"/>
      <c r="P391" s="26"/>
      <c r="Q391" s="26">
        <f>M391+O391</f>
        <v>183950433.91</v>
      </c>
      <c r="R391" s="26">
        <f>N391+P391</f>
        <v>0</v>
      </c>
      <c r="S391" s="26">
        <f>183950433.91-53000000</f>
        <v>130950433.91</v>
      </c>
      <c r="T391" s="26"/>
      <c r="U391" s="27"/>
      <c r="V391" s="27"/>
      <c r="W391" s="27">
        <f>S391+U391</f>
        <v>130950433.91</v>
      </c>
      <c r="X391" s="27">
        <f>T391+V391</f>
        <v>0</v>
      </c>
      <c r="Y391" s="59"/>
    </row>
    <row r="392" spans="1:25" ht="24" hidden="1">
      <c r="A392" s="28" t="s">
        <v>269</v>
      </c>
      <c r="B392" s="25" t="s">
        <v>234</v>
      </c>
      <c r="C392" s="25" t="s">
        <v>67</v>
      </c>
      <c r="D392" s="25" t="s">
        <v>20</v>
      </c>
      <c r="E392" s="25" t="s">
        <v>270</v>
      </c>
      <c r="F392" s="24"/>
      <c r="G392" s="26">
        <f>G393</f>
        <v>0</v>
      </c>
      <c r="H392" s="26">
        <f t="shared" ref="H392:L392" si="321">H393</f>
        <v>0</v>
      </c>
      <c r="I392" s="26">
        <f t="shared" si="321"/>
        <v>0</v>
      </c>
      <c r="J392" s="26">
        <f t="shared" si="321"/>
        <v>0</v>
      </c>
      <c r="K392" s="26">
        <f t="shared" si="321"/>
        <v>0</v>
      </c>
      <c r="L392" s="26">
        <f t="shared" si="321"/>
        <v>0</v>
      </c>
      <c r="M392" s="26">
        <f>M393</f>
        <v>0</v>
      </c>
      <c r="N392" s="26">
        <f t="shared" ref="N392:R392" si="322">N393</f>
        <v>0</v>
      </c>
      <c r="O392" s="26">
        <f t="shared" si="322"/>
        <v>0</v>
      </c>
      <c r="P392" s="26">
        <f t="shared" si="322"/>
        <v>0</v>
      </c>
      <c r="Q392" s="26">
        <f t="shared" si="322"/>
        <v>0</v>
      </c>
      <c r="R392" s="26">
        <f t="shared" si="322"/>
        <v>0</v>
      </c>
      <c r="S392" s="26">
        <f>S393</f>
        <v>0</v>
      </c>
      <c r="T392" s="26">
        <f t="shared" ref="T392:X392" si="323">T393</f>
        <v>0</v>
      </c>
      <c r="U392" s="27">
        <f t="shared" si="323"/>
        <v>0</v>
      </c>
      <c r="V392" s="27">
        <f t="shared" si="323"/>
        <v>0</v>
      </c>
      <c r="W392" s="27">
        <f t="shared" si="323"/>
        <v>0</v>
      </c>
      <c r="X392" s="27">
        <f t="shared" si="323"/>
        <v>0</v>
      </c>
      <c r="Y392" s="59"/>
    </row>
    <row r="393" spans="1:25" ht="24" hidden="1">
      <c r="A393" s="28" t="s">
        <v>242</v>
      </c>
      <c r="B393" s="25" t="s">
        <v>234</v>
      </c>
      <c r="C393" s="25" t="s">
        <v>67</v>
      </c>
      <c r="D393" s="25" t="s">
        <v>20</v>
      </c>
      <c r="E393" s="25" t="s">
        <v>270</v>
      </c>
      <c r="F393" s="24">
        <v>600</v>
      </c>
      <c r="G393" s="26"/>
      <c r="H393" s="26"/>
      <c r="I393" s="26"/>
      <c r="J393" s="26"/>
      <c r="K393" s="26">
        <f>G393+I393</f>
        <v>0</v>
      </c>
      <c r="L393" s="26">
        <f>H393+J393</f>
        <v>0</v>
      </c>
      <c r="M393" s="26">
        <v>0</v>
      </c>
      <c r="N393" s="26"/>
      <c r="O393" s="26"/>
      <c r="P393" s="26"/>
      <c r="Q393" s="26">
        <f>M393+O393</f>
        <v>0</v>
      </c>
      <c r="R393" s="26">
        <f>N393+P393</f>
        <v>0</v>
      </c>
      <c r="S393" s="26">
        <v>0</v>
      </c>
      <c r="T393" s="26"/>
      <c r="U393" s="27"/>
      <c r="V393" s="27"/>
      <c r="W393" s="27">
        <f>S393+U393</f>
        <v>0</v>
      </c>
      <c r="X393" s="27">
        <f>T393+V393</f>
        <v>0</v>
      </c>
      <c r="Y393" s="59"/>
    </row>
    <row r="394" spans="1:25" ht="24" hidden="1">
      <c r="A394" s="28" t="s">
        <v>271</v>
      </c>
      <c r="B394" s="25" t="s">
        <v>234</v>
      </c>
      <c r="C394" s="25" t="s">
        <v>67</v>
      </c>
      <c r="D394" s="25" t="s">
        <v>20</v>
      </c>
      <c r="E394" s="25" t="s">
        <v>272</v>
      </c>
      <c r="F394" s="24"/>
      <c r="G394" s="26">
        <f>G395</f>
        <v>0</v>
      </c>
      <c r="H394" s="26">
        <f t="shared" ref="H394:X394" si="324">H395</f>
        <v>0</v>
      </c>
      <c r="I394" s="26">
        <f t="shared" si="324"/>
        <v>0</v>
      </c>
      <c r="J394" s="26">
        <f t="shared" si="324"/>
        <v>0</v>
      </c>
      <c r="K394" s="26">
        <f t="shared" si="324"/>
        <v>0</v>
      </c>
      <c r="L394" s="26">
        <f t="shared" si="324"/>
        <v>0</v>
      </c>
      <c r="M394" s="26">
        <f t="shared" si="324"/>
        <v>0</v>
      </c>
      <c r="N394" s="26">
        <f t="shared" si="324"/>
        <v>0</v>
      </c>
      <c r="O394" s="26">
        <f t="shared" si="324"/>
        <v>0</v>
      </c>
      <c r="P394" s="26">
        <f t="shared" si="324"/>
        <v>0</v>
      </c>
      <c r="Q394" s="26">
        <f t="shared" si="324"/>
        <v>0</v>
      </c>
      <c r="R394" s="26">
        <f t="shared" si="324"/>
        <v>0</v>
      </c>
      <c r="S394" s="26">
        <f t="shared" si="324"/>
        <v>0</v>
      </c>
      <c r="T394" s="26">
        <f t="shared" si="324"/>
        <v>0</v>
      </c>
      <c r="U394" s="26">
        <f t="shared" si="324"/>
        <v>0</v>
      </c>
      <c r="V394" s="26">
        <f t="shared" si="324"/>
        <v>0</v>
      </c>
      <c r="W394" s="26">
        <f t="shared" si="324"/>
        <v>0</v>
      </c>
      <c r="X394" s="26">
        <f t="shared" si="324"/>
        <v>0</v>
      </c>
      <c r="Y394" s="59"/>
    </row>
    <row r="395" spans="1:25" ht="24" hidden="1">
      <c r="A395" s="28" t="s">
        <v>242</v>
      </c>
      <c r="B395" s="25" t="s">
        <v>234</v>
      </c>
      <c r="C395" s="25" t="s">
        <v>67</v>
      </c>
      <c r="D395" s="25" t="s">
        <v>20</v>
      </c>
      <c r="E395" s="25" t="s">
        <v>272</v>
      </c>
      <c r="F395" s="24">
        <v>600</v>
      </c>
      <c r="G395" s="26"/>
      <c r="H395" s="26"/>
      <c r="I395" s="26"/>
      <c r="J395" s="26"/>
      <c r="K395" s="26">
        <f>G395+I395</f>
        <v>0</v>
      </c>
      <c r="L395" s="26">
        <f>H395+J395</f>
        <v>0</v>
      </c>
      <c r="M395" s="26"/>
      <c r="N395" s="26"/>
      <c r="O395" s="26"/>
      <c r="P395" s="26"/>
      <c r="Q395" s="26">
        <f>M395+O395</f>
        <v>0</v>
      </c>
      <c r="R395" s="26">
        <f>N395+P395</f>
        <v>0</v>
      </c>
      <c r="S395" s="26"/>
      <c r="T395" s="26"/>
      <c r="U395" s="27"/>
      <c r="V395" s="27"/>
      <c r="W395" s="26">
        <f>S395+U395</f>
        <v>0</v>
      </c>
      <c r="X395" s="26">
        <f>T395+V395</f>
        <v>0</v>
      </c>
      <c r="Y395" s="59"/>
    </row>
    <row r="396" spans="1:25">
      <c r="A396" s="28" t="s">
        <v>290</v>
      </c>
      <c r="B396" s="25" t="s">
        <v>234</v>
      </c>
      <c r="C396" s="25" t="s">
        <v>67</v>
      </c>
      <c r="D396" s="25" t="s">
        <v>20</v>
      </c>
      <c r="E396" s="25" t="s">
        <v>291</v>
      </c>
      <c r="F396" s="24"/>
      <c r="G396" s="26">
        <f t="shared" ref="G396:X396" si="325">G397</f>
        <v>850000</v>
      </c>
      <c r="H396" s="26">
        <f t="shared" si="325"/>
        <v>0</v>
      </c>
      <c r="I396" s="26">
        <f t="shared" si="325"/>
        <v>0</v>
      </c>
      <c r="J396" s="26">
        <f t="shared" si="325"/>
        <v>0</v>
      </c>
      <c r="K396" s="26">
        <f t="shared" si="325"/>
        <v>850000</v>
      </c>
      <c r="L396" s="26">
        <f t="shared" si="325"/>
        <v>0</v>
      </c>
      <c r="M396" s="26">
        <f t="shared" si="325"/>
        <v>850000</v>
      </c>
      <c r="N396" s="26">
        <f t="shared" si="325"/>
        <v>0</v>
      </c>
      <c r="O396" s="26">
        <f t="shared" si="325"/>
        <v>0</v>
      </c>
      <c r="P396" s="26">
        <f t="shared" si="325"/>
        <v>0</v>
      </c>
      <c r="Q396" s="26">
        <f t="shared" si="325"/>
        <v>850000</v>
      </c>
      <c r="R396" s="26">
        <f t="shared" si="325"/>
        <v>0</v>
      </c>
      <c r="S396" s="26">
        <f t="shared" si="325"/>
        <v>850000</v>
      </c>
      <c r="T396" s="26">
        <f t="shared" si="325"/>
        <v>0</v>
      </c>
      <c r="U396" s="27">
        <f t="shared" si="325"/>
        <v>0</v>
      </c>
      <c r="V396" s="27">
        <f t="shared" si="325"/>
        <v>0</v>
      </c>
      <c r="W396" s="27">
        <f t="shared" si="325"/>
        <v>850000</v>
      </c>
      <c r="X396" s="27">
        <f t="shared" si="325"/>
        <v>0</v>
      </c>
      <c r="Y396" s="59"/>
    </row>
    <row r="397" spans="1:25" ht="24">
      <c r="A397" s="28" t="s">
        <v>242</v>
      </c>
      <c r="B397" s="25" t="s">
        <v>234</v>
      </c>
      <c r="C397" s="25" t="s">
        <v>67</v>
      </c>
      <c r="D397" s="25" t="s">
        <v>20</v>
      </c>
      <c r="E397" s="25" t="s">
        <v>291</v>
      </c>
      <c r="F397" s="24">
        <v>600</v>
      </c>
      <c r="G397" s="26">
        <v>850000</v>
      </c>
      <c r="H397" s="26"/>
      <c r="I397" s="26"/>
      <c r="J397" s="26"/>
      <c r="K397" s="26">
        <f>G397+I397</f>
        <v>850000</v>
      </c>
      <c r="L397" s="26">
        <f>H397+J397</f>
        <v>0</v>
      </c>
      <c r="M397" s="26">
        <v>850000</v>
      </c>
      <c r="N397" s="26"/>
      <c r="O397" s="26"/>
      <c r="P397" s="26"/>
      <c r="Q397" s="26">
        <f>M397+O397</f>
        <v>850000</v>
      </c>
      <c r="R397" s="26">
        <f>N397+P397</f>
        <v>0</v>
      </c>
      <c r="S397" s="26">
        <v>850000</v>
      </c>
      <c r="T397" s="26"/>
      <c r="U397" s="27"/>
      <c r="V397" s="27"/>
      <c r="W397" s="27">
        <f>S397+U397</f>
        <v>850000</v>
      </c>
      <c r="X397" s="27">
        <f>T397+V397</f>
        <v>0</v>
      </c>
      <c r="Y397" s="59"/>
    </row>
    <row r="398" spans="1:25" ht="36">
      <c r="A398" s="28" t="s">
        <v>273</v>
      </c>
      <c r="B398" s="25" t="s">
        <v>234</v>
      </c>
      <c r="C398" s="25" t="s">
        <v>67</v>
      </c>
      <c r="D398" s="25" t="s">
        <v>20</v>
      </c>
      <c r="E398" s="25" t="s">
        <v>274</v>
      </c>
      <c r="F398" s="24"/>
      <c r="G398" s="26">
        <f>G399</f>
        <v>63147</v>
      </c>
      <c r="H398" s="26">
        <f t="shared" ref="H398:X399" si="326">H399</f>
        <v>0</v>
      </c>
      <c r="I398" s="26">
        <f t="shared" si="326"/>
        <v>0</v>
      </c>
      <c r="J398" s="26">
        <f t="shared" si="326"/>
        <v>0</v>
      </c>
      <c r="K398" s="26">
        <f t="shared" si="326"/>
        <v>63147</v>
      </c>
      <c r="L398" s="26">
        <f t="shared" si="326"/>
        <v>0</v>
      </c>
      <c r="M398" s="26">
        <f t="shared" si="326"/>
        <v>63147</v>
      </c>
      <c r="N398" s="26">
        <f t="shared" si="326"/>
        <v>0</v>
      </c>
      <c r="O398" s="26">
        <f t="shared" si="326"/>
        <v>0</v>
      </c>
      <c r="P398" s="26">
        <f t="shared" si="326"/>
        <v>0</v>
      </c>
      <c r="Q398" s="26">
        <f t="shared" si="326"/>
        <v>63147</v>
      </c>
      <c r="R398" s="26">
        <f t="shared" si="326"/>
        <v>0</v>
      </c>
      <c r="S398" s="26">
        <f t="shared" si="326"/>
        <v>63147</v>
      </c>
      <c r="T398" s="26">
        <f t="shared" si="326"/>
        <v>0</v>
      </c>
      <c r="U398" s="26">
        <f t="shared" si="326"/>
        <v>0</v>
      </c>
      <c r="V398" s="26">
        <f t="shared" si="326"/>
        <v>0</v>
      </c>
      <c r="W398" s="26">
        <f t="shared" si="326"/>
        <v>63147</v>
      </c>
      <c r="X398" s="26">
        <f t="shared" si="326"/>
        <v>0</v>
      </c>
      <c r="Y398" s="59"/>
    </row>
    <row r="399" spans="1:25" ht="24">
      <c r="A399" s="28" t="s">
        <v>275</v>
      </c>
      <c r="B399" s="25" t="s">
        <v>234</v>
      </c>
      <c r="C399" s="25" t="s">
        <v>67</v>
      </c>
      <c r="D399" s="25" t="s">
        <v>20</v>
      </c>
      <c r="E399" s="25" t="s">
        <v>276</v>
      </c>
      <c r="F399" s="24"/>
      <c r="G399" s="26">
        <f t="shared" ref="G399:L399" si="327">G400</f>
        <v>63147</v>
      </c>
      <c r="H399" s="26">
        <f t="shared" si="327"/>
        <v>0</v>
      </c>
      <c r="I399" s="26">
        <f t="shared" si="327"/>
        <v>0</v>
      </c>
      <c r="J399" s="26">
        <f t="shared" si="327"/>
        <v>0</v>
      </c>
      <c r="K399" s="26">
        <f t="shared" si="327"/>
        <v>63147</v>
      </c>
      <c r="L399" s="26">
        <f t="shared" si="327"/>
        <v>0</v>
      </c>
      <c r="M399" s="26">
        <f t="shared" si="326"/>
        <v>63147</v>
      </c>
      <c r="N399" s="26">
        <f t="shared" si="326"/>
        <v>0</v>
      </c>
      <c r="O399" s="26">
        <f t="shared" si="326"/>
        <v>0</v>
      </c>
      <c r="P399" s="26">
        <f t="shared" si="326"/>
        <v>0</v>
      </c>
      <c r="Q399" s="26">
        <f t="shared" si="326"/>
        <v>63147</v>
      </c>
      <c r="R399" s="26">
        <f t="shared" si="326"/>
        <v>0</v>
      </c>
      <c r="S399" s="26">
        <f t="shared" si="326"/>
        <v>63147</v>
      </c>
      <c r="T399" s="26">
        <f t="shared" si="326"/>
        <v>0</v>
      </c>
      <c r="U399" s="27">
        <f t="shared" si="326"/>
        <v>0</v>
      </c>
      <c r="V399" s="27">
        <f t="shared" si="326"/>
        <v>0</v>
      </c>
      <c r="W399" s="27">
        <f t="shared" si="326"/>
        <v>63147</v>
      </c>
      <c r="X399" s="27">
        <f t="shared" si="326"/>
        <v>0</v>
      </c>
      <c r="Y399" s="59"/>
    </row>
    <row r="400" spans="1:25" ht="24">
      <c r="A400" s="28" t="s">
        <v>242</v>
      </c>
      <c r="B400" s="25" t="s">
        <v>234</v>
      </c>
      <c r="C400" s="25" t="s">
        <v>67</v>
      </c>
      <c r="D400" s="25" t="s">
        <v>20</v>
      </c>
      <c r="E400" s="25" t="s">
        <v>276</v>
      </c>
      <c r="F400" s="24">
        <v>600</v>
      </c>
      <c r="G400" s="26">
        <v>63147</v>
      </c>
      <c r="H400" s="26"/>
      <c r="I400" s="26"/>
      <c r="J400" s="26"/>
      <c r="K400" s="26">
        <f>G400+I400</f>
        <v>63147</v>
      </c>
      <c r="L400" s="26">
        <f>H400+J400</f>
        <v>0</v>
      </c>
      <c r="M400" s="26">
        <v>63147</v>
      </c>
      <c r="N400" s="26"/>
      <c r="O400" s="26"/>
      <c r="P400" s="26"/>
      <c r="Q400" s="26">
        <f>M400+O400</f>
        <v>63147</v>
      </c>
      <c r="R400" s="26">
        <f>N400+P400</f>
        <v>0</v>
      </c>
      <c r="S400" s="26">
        <v>63147</v>
      </c>
      <c r="T400" s="26"/>
      <c r="U400" s="27"/>
      <c r="V400" s="27"/>
      <c r="W400" s="27">
        <f>S400+U400</f>
        <v>63147</v>
      </c>
      <c r="X400" s="27">
        <f>T400+V400</f>
        <v>0</v>
      </c>
      <c r="Y400" s="59"/>
    </row>
    <row r="401" spans="1:25" ht="24" hidden="1">
      <c r="A401" s="28" t="s">
        <v>292</v>
      </c>
      <c r="B401" s="24">
        <v>707</v>
      </c>
      <c r="C401" s="25" t="s">
        <v>293</v>
      </c>
      <c r="D401" s="25" t="s">
        <v>20</v>
      </c>
      <c r="E401" s="25" t="s">
        <v>294</v>
      </c>
      <c r="F401" s="24"/>
      <c r="G401" s="26">
        <f>G404+G406+G412+G402+G410+G408</f>
        <v>0</v>
      </c>
      <c r="H401" s="26">
        <f t="shared" ref="H401:X401" si="328">H404+H406+H412+H402+H410+H408</f>
        <v>0</v>
      </c>
      <c r="I401" s="26">
        <f t="shared" si="328"/>
        <v>0</v>
      </c>
      <c r="J401" s="26">
        <f t="shared" si="328"/>
        <v>0</v>
      </c>
      <c r="K401" s="26">
        <f t="shared" si="328"/>
        <v>0</v>
      </c>
      <c r="L401" s="26">
        <f t="shared" si="328"/>
        <v>0</v>
      </c>
      <c r="M401" s="26">
        <f t="shared" si="328"/>
        <v>0</v>
      </c>
      <c r="N401" s="26">
        <f t="shared" si="328"/>
        <v>0</v>
      </c>
      <c r="O401" s="26">
        <f t="shared" si="328"/>
        <v>0</v>
      </c>
      <c r="P401" s="26">
        <f t="shared" si="328"/>
        <v>0</v>
      </c>
      <c r="Q401" s="26">
        <f t="shared" si="328"/>
        <v>0</v>
      </c>
      <c r="R401" s="26">
        <f t="shared" si="328"/>
        <v>0</v>
      </c>
      <c r="S401" s="26">
        <f t="shared" si="328"/>
        <v>0</v>
      </c>
      <c r="T401" s="26">
        <f t="shared" si="328"/>
        <v>0</v>
      </c>
      <c r="U401" s="26">
        <f t="shared" si="328"/>
        <v>0</v>
      </c>
      <c r="V401" s="26">
        <f t="shared" si="328"/>
        <v>0</v>
      </c>
      <c r="W401" s="26">
        <f t="shared" si="328"/>
        <v>0</v>
      </c>
      <c r="X401" s="26">
        <f t="shared" si="328"/>
        <v>0</v>
      </c>
      <c r="Y401" s="59"/>
    </row>
    <row r="402" spans="1:25" ht="24" hidden="1">
      <c r="A402" s="28" t="s">
        <v>295</v>
      </c>
      <c r="B402" s="25" t="s">
        <v>234</v>
      </c>
      <c r="C402" s="25" t="s">
        <v>67</v>
      </c>
      <c r="D402" s="25" t="s">
        <v>20</v>
      </c>
      <c r="E402" s="25" t="s">
        <v>296</v>
      </c>
      <c r="F402" s="24"/>
      <c r="G402" s="26">
        <f>G403</f>
        <v>0</v>
      </c>
      <c r="H402" s="26">
        <f t="shared" ref="H402:T402" si="329">H403</f>
        <v>0</v>
      </c>
      <c r="I402" s="26">
        <f t="shared" si="329"/>
        <v>0</v>
      </c>
      <c r="J402" s="26">
        <f t="shared" si="329"/>
        <v>0</v>
      </c>
      <c r="K402" s="26">
        <f t="shared" si="329"/>
        <v>0</v>
      </c>
      <c r="L402" s="26">
        <f t="shared" si="329"/>
        <v>0</v>
      </c>
      <c r="M402" s="26">
        <f t="shared" si="329"/>
        <v>0</v>
      </c>
      <c r="N402" s="26">
        <f t="shared" si="329"/>
        <v>0</v>
      </c>
      <c r="O402" s="26">
        <f t="shared" si="329"/>
        <v>0</v>
      </c>
      <c r="P402" s="26">
        <f t="shared" si="329"/>
        <v>0</v>
      </c>
      <c r="Q402" s="26">
        <f t="shared" si="329"/>
        <v>0</v>
      </c>
      <c r="R402" s="26">
        <f t="shared" si="329"/>
        <v>0</v>
      </c>
      <c r="S402" s="26">
        <f t="shared" si="329"/>
        <v>0</v>
      </c>
      <c r="T402" s="26">
        <f t="shared" si="329"/>
        <v>0</v>
      </c>
      <c r="U402" s="27"/>
      <c r="V402" s="27"/>
      <c r="W402" s="27"/>
      <c r="X402" s="27"/>
      <c r="Y402" s="59"/>
    </row>
    <row r="403" spans="1:25" ht="24" hidden="1">
      <c r="A403" s="28" t="s">
        <v>242</v>
      </c>
      <c r="B403" s="24">
        <v>707</v>
      </c>
      <c r="C403" s="25" t="s">
        <v>293</v>
      </c>
      <c r="D403" s="25" t="s">
        <v>20</v>
      </c>
      <c r="E403" s="25" t="s">
        <v>296</v>
      </c>
      <c r="F403" s="24">
        <v>600</v>
      </c>
      <c r="G403" s="26"/>
      <c r="H403" s="26">
        <f>G403</f>
        <v>0</v>
      </c>
      <c r="I403" s="26"/>
      <c r="J403" s="26"/>
      <c r="K403" s="26">
        <f>G403+I403</f>
        <v>0</v>
      </c>
      <c r="L403" s="26">
        <f>H403+J403</f>
        <v>0</v>
      </c>
      <c r="M403" s="26"/>
      <c r="N403" s="26"/>
      <c r="O403" s="26"/>
      <c r="P403" s="26"/>
      <c r="Q403" s="26">
        <f>M403+O403</f>
        <v>0</v>
      </c>
      <c r="R403" s="26">
        <f>N403+P403</f>
        <v>0</v>
      </c>
      <c r="S403" s="26"/>
      <c r="T403" s="26"/>
      <c r="U403" s="27"/>
      <c r="V403" s="27"/>
      <c r="W403" s="26">
        <f>S403+U403</f>
        <v>0</v>
      </c>
      <c r="X403" s="26">
        <f>T403+V403</f>
        <v>0</v>
      </c>
      <c r="Y403" s="59"/>
    </row>
    <row r="404" spans="1:25" ht="24" hidden="1">
      <c r="A404" s="28" t="s">
        <v>297</v>
      </c>
      <c r="B404" s="25" t="s">
        <v>234</v>
      </c>
      <c r="C404" s="25" t="s">
        <v>67</v>
      </c>
      <c r="D404" s="25" t="s">
        <v>20</v>
      </c>
      <c r="E404" s="25" t="s">
        <v>298</v>
      </c>
      <c r="F404" s="24"/>
      <c r="G404" s="26">
        <f>G405</f>
        <v>0</v>
      </c>
      <c r="H404" s="26">
        <f t="shared" ref="H404:X404" si="330">H405</f>
        <v>0</v>
      </c>
      <c r="I404" s="26">
        <f t="shared" si="330"/>
        <v>0</v>
      </c>
      <c r="J404" s="26">
        <f t="shared" si="330"/>
        <v>0</v>
      </c>
      <c r="K404" s="26">
        <f t="shared" si="330"/>
        <v>0</v>
      </c>
      <c r="L404" s="26">
        <f t="shared" si="330"/>
        <v>0</v>
      </c>
      <c r="M404" s="26">
        <f t="shared" si="330"/>
        <v>0</v>
      </c>
      <c r="N404" s="26">
        <f t="shared" si="330"/>
        <v>0</v>
      </c>
      <c r="O404" s="26">
        <f t="shared" si="330"/>
        <v>0</v>
      </c>
      <c r="P404" s="26">
        <f t="shared" si="330"/>
        <v>0</v>
      </c>
      <c r="Q404" s="26">
        <f t="shared" si="330"/>
        <v>0</v>
      </c>
      <c r="R404" s="26">
        <f t="shared" si="330"/>
        <v>0</v>
      </c>
      <c r="S404" s="26">
        <f t="shared" si="330"/>
        <v>0</v>
      </c>
      <c r="T404" s="26">
        <f t="shared" si="330"/>
        <v>0</v>
      </c>
      <c r="U404" s="27">
        <f t="shared" si="330"/>
        <v>0</v>
      </c>
      <c r="V404" s="27">
        <f t="shared" si="330"/>
        <v>0</v>
      </c>
      <c r="W404" s="27">
        <f t="shared" si="330"/>
        <v>0</v>
      </c>
      <c r="X404" s="27">
        <f t="shared" si="330"/>
        <v>0</v>
      </c>
      <c r="Y404" s="59"/>
    </row>
    <row r="405" spans="1:25" ht="24" hidden="1">
      <c r="A405" s="28" t="s">
        <v>242</v>
      </c>
      <c r="B405" s="24">
        <v>707</v>
      </c>
      <c r="C405" s="25" t="s">
        <v>293</v>
      </c>
      <c r="D405" s="25" t="s">
        <v>20</v>
      </c>
      <c r="E405" s="25" t="s">
        <v>298</v>
      </c>
      <c r="F405" s="24">
        <v>600</v>
      </c>
      <c r="G405" s="26"/>
      <c r="H405" s="26">
        <f>G405</f>
        <v>0</v>
      </c>
      <c r="I405" s="26"/>
      <c r="J405" s="26">
        <f>I405</f>
        <v>0</v>
      </c>
      <c r="K405" s="26">
        <f>G405+I405</f>
        <v>0</v>
      </c>
      <c r="L405" s="26">
        <f>H405+J405</f>
        <v>0</v>
      </c>
      <c r="M405" s="26"/>
      <c r="N405" s="26"/>
      <c r="O405" s="26"/>
      <c r="P405" s="26"/>
      <c r="Q405" s="26">
        <f>M405+O405</f>
        <v>0</v>
      </c>
      <c r="R405" s="26">
        <f>N405+P405</f>
        <v>0</v>
      </c>
      <c r="S405" s="26"/>
      <c r="T405" s="26"/>
      <c r="U405" s="27"/>
      <c r="V405" s="27"/>
      <c r="W405" s="27"/>
      <c r="X405" s="27"/>
      <c r="Y405" s="59"/>
    </row>
    <row r="406" spans="1:25" ht="36" hidden="1">
      <c r="A406" s="28" t="s">
        <v>299</v>
      </c>
      <c r="B406" s="25">
        <v>707</v>
      </c>
      <c r="C406" s="25" t="s">
        <v>293</v>
      </c>
      <c r="D406" s="25" t="s">
        <v>20</v>
      </c>
      <c r="E406" s="25" t="s">
        <v>300</v>
      </c>
      <c r="F406" s="24"/>
      <c r="G406" s="26">
        <f>G407</f>
        <v>0</v>
      </c>
      <c r="H406" s="26">
        <f t="shared" ref="H406:X406" si="331">H407</f>
        <v>0</v>
      </c>
      <c r="I406" s="26">
        <f t="shared" si="331"/>
        <v>0</v>
      </c>
      <c r="J406" s="26">
        <f t="shared" si="331"/>
        <v>0</v>
      </c>
      <c r="K406" s="26">
        <f t="shared" si="331"/>
        <v>0</v>
      </c>
      <c r="L406" s="26">
        <f t="shared" si="331"/>
        <v>0</v>
      </c>
      <c r="M406" s="26">
        <f t="shared" si="331"/>
        <v>0</v>
      </c>
      <c r="N406" s="26">
        <f t="shared" si="331"/>
        <v>0</v>
      </c>
      <c r="O406" s="26">
        <f t="shared" si="331"/>
        <v>0</v>
      </c>
      <c r="P406" s="26">
        <f t="shared" si="331"/>
        <v>0</v>
      </c>
      <c r="Q406" s="26">
        <f t="shared" si="331"/>
        <v>0</v>
      </c>
      <c r="R406" s="26">
        <f t="shared" si="331"/>
        <v>0</v>
      </c>
      <c r="S406" s="26">
        <f t="shared" si="331"/>
        <v>0</v>
      </c>
      <c r="T406" s="26">
        <f t="shared" si="331"/>
        <v>0</v>
      </c>
      <c r="U406" s="27">
        <f t="shared" si="331"/>
        <v>0</v>
      </c>
      <c r="V406" s="27">
        <f t="shared" si="331"/>
        <v>0</v>
      </c>
      <c r="W406" s="27">
        <f t="shared" si="331"/>
        <v>0</v>
      </c>
      <c r="X406" s="27">
        <f t="shared" si="331"/>
        <v>0</v>
      </c>
      <c r="Y406" s="59"/>
    </row>
    <row r="407" spans="1:25" ht="24" hidden="1">
      <c r="A407" s="28" t="s">
        <v>242</v>
      </c>
      <c r="B407" s="25">
        <v>707</v>
      </c>
      <c r="C407" s="25" t="s">
        <v>293</v>
      </c>
      <c r="D407" s="25" t="s">
        <v>20</v>
      </c>
      <c r="E407" s="25" t="s">
        <v>300</v>
      </c>
      <c r="F407" s="24">
        <v>600</v>
      </c>
      <c r="G407" s="26"/>
      <c r="H407" s="26"/>
      <c r="I407" s="26"/>
      <c r="J407" s="26"/>
      <c r="K407" s="26">
        <f>G407+I407</f>
        <v>0</v>
      </c>
      <c r="L407" s="26">
        <f>H407+J407</f>
        <v>0</v>
      </c>
      <c r="M407" s="26"/>
      <c r="N407" s="26"/>
      <c r="O407" s="26"/>
      <c r="P407" s="26"/>
      <c r="Q407" s="26">
        <f>M407+O407</f>
        <v>0</v>
      </c>
      <c r="R407" s="26">
        <f>N407+P407</f>
        <v>0</v>
      </c>
      <c r="S407" s="26"/>
      <c r="T407" s="26"/>
      <c r="U407" s="27"/>
      <c r="V407" s="27"/>
      <c r="W407" s="27"/>
      <c r="X407" s="27"/>
      <c r="Y407" s="59"/>
    </row>
    <row r="408" spans="1:25" ht="36" hidden="1">
      <c r="A408" s="28" t="s">
        <v>301</v>
      </c>
      <c r="B408" s="25">
        <v>707</v>
      </c>
      <c r="C408" s="25" t="s">
        <v>293</v>
      </c>
      <c r="D408" s="25" t="s">
        <v>20</v>
      </c>
      <c r="E408" s="25" t="s">
        <v>302</v>
      </c>
      <c r="F408" s="24"/>
      <c r="G408" s="26">
        <f>G409</f>
        <v>0</v>
      </c>
      <c r="H408" s="26">
        <f t="shared" ref="H408:X408" si="332">H409</f>
        <v>0</v>
      </c>
      <c r="I408" s="26">
        <f t="shared" si="332"/>
        <v>0</v>
      </c>
      <c r="J408" s="26">
        <f t="shared" si="332"/>
        <v>0</v>
      </c>
      <c r="K408" s="26">
        <f t="shared" si="332"/>
        <v>0</v>
      </c>
      <c r="L408" s="26">
        <f t="shared" si="332"/>
        <v>0</v>
      </c>
      <c r="M408" s="26">
        <f t="shared" si="332"/>
        <v>0</v>
      </c>
      <c r="N408" s="26">
        <f t="shared" si="332"/>
        <v>0</v>
      </c>
      <c r="O408" s="26">
        <f t="shared" si="332"/>
        <v>0</v>
      </c>
      <c r="P408" s="26">
        <f t="shared" si="332"/>
        <v>0</v>
      </c>
      <c r="Q408" s="26">
        <f t="shared" si="332"/>
        <v>0</v>
      </c>
      <c r="R408" s="26">
        <f t="shared" si="332"/>
        <v>0</v>
      </c>
      <c r="S408" s="26">
        <f t="shared" si="332"/>
        <v>0</v>
      </c>
      <c r="T408" s="26">
        <f t="shared" si="332"/>
        <v>0</v>
      </c>
      <c r="U408" s="26">
        <f t="shared" si="332"/>
        <v>0</v>
      </c>
      <c r="V408" s="26">
        <f t="shared" si="332"/>
        <v>0</v>
      </c>
      <c r="W408" s="26">
        <f t="shared" si="332"/>
        <v>0</v>
      </c>
      <c r="X408" s="26">
        <f t="shared" si="332"/>
        <v>0</v>
      </c>
      <c r="Y408" s="59"/>
    </row>
    <row r="409" spans="1:25" ht="24" hidden="1">
      <c r="A409" s="28" t="s">
        <v>242</v>
      </c>
      <c r="B409" s="25">
        <v>707</v>
      </c>
      <c r="C409" s="25" t="s">
        <v>293</v>
      </c>
      <c r="D409" s="25" t="s">
        <v>20</v>
      </c>
      <c r="E409" s="25" t="s">
        <v>302</v>
      </c>
      <c r="F409" s="24">
        <v>600</v>
      </c>
      <c r="G409" s="26"/>
      <c r="H409" s="26"/>
      <c r="I409" s="26"/>
      <c r="J409" s="26"/>
      <c r="K409" s="26">
        <f>G409+I409</f>
        <v>0</v>
      </c>
      <c r="L409" s="26">
        <f>H409+J409</f>
        <v>0</v>
      </c>
      <c r="M409" s="26"/>
      <c r="N409" s="26"/>
      <c r="O409" s="26"/>
      <c r="P409" s="26"/>
      <c r="Q409" s="26">
        <f>M409+O409</f>
        <v>0</v>
      </c>
      <c r="R409" s="26">
        <f>N409+P409</f>
        <v>0</v>
      </c>
      <c r="S409" s="26"/>
      <c r="T409" s="26"/>
      <c r="U409" s="27"/>
      <c r="V409" s="27"/>
      <c r="W409" s="26">
        <f>S409+U409</f>
        <v>0</v>
      </c>
      <c r="X409" s="26">
        <f>T409+V409</f>
        <v>0</v>
      </c>
      <c r="Y409" s="59"/>
    </row>
    <row r="410" spans="1:25" ht="24" hidden="1">
      <c r="A410" s="28" t="s">
        <v>303</v>
      </c>
      <c r="B410" s="25" t="s">
        <v>234</v>
      </c>
      <c r="C410" s="25" t="s">
        <v>67</v>
      </c>
      <c r="D410" s="25" t="s">
        <v>20</v>
      </c>
      <c r="E410" s="25" t="s">
        <v>304</v>
      </c>
      <c r="F410" s="24"/>
      <c r="G410" s="26">
        <f>G411</f>
        <v>0</v>
      </c>
      <c r="H410" s="26">
        <f t="shared" ref="H410:T410" si="333">H411</f>
        <v>0</v>
      </c>
      <c r="I410" s="26">
        <f t="shared" si="333"/>
        <v>0</v>
      </c>
      <c r="J410" s="26">
        <f t="shared" si="333"/>
        <v>0</v>
      </c>
      <c r="K410" s="26">
        <f t="shared" si="333"/>
        <v>0</v>
      </c>
      <c r="L410" s="26">
        <f t="shared" si="333"/>
        <v>0</v>
      </c>
      <c r="M410" s="26">
        <f t="shared" si="333"/>
        <v>0</v>
      </c>
      <c r="N410" s="26">
        <f t="shared" si="333"/>
        <v>0</v>
      </c>
      <c r="O410" s="26">
        <f t="shared" si="333"/>
        <v>0</v>
      </c>
      <c r="P410" s="26">
        <f t="shared" si="333"/>
        <v>0</v>
      </c>
      <c r="Q410" s="26">
        <f t="shared" si="333"/>
        <v>0</v>
      </c>
      <c r="R410" s="26">
        <f t="shared" si="333"/>
        <v>0</v>
      </c>
      <c r="S410" s="26">
        <f t="shared" si="333"/>
        <v>0</v>
      </c>
      <c r="T410" s="26">
        <f t="shared" si="333"/>
        <v>0</v>
      </c>
      <c r="U410" s="27"/>
      <c r="V410" s="27"/>
      <c r="W410" s="27"/>
      <c r="X410" s="27"/>
      <c r="Y410" s="59"/>
    </row>
    <row r="411" spans="1:25" ht="24" hidden="1">
      <c r="A411" s="28" t="s">
        <v>242</v>
      </c>
      <c r="B411" s="24">
        <v>707</v>
      </c>
      <c r="C411" s="25" t="s">
        <v>293</v>
      </c>
      <c r="D411" s="25" t="s">
        <v>20</v>
      </c>
      <c r="E411" s="25" t="s">
        <v>304</v>
      </c>
      <c r="F411" s="24">
        <v>600</v>
      </c>
      <c r="G411" s="26"/>
      <c r="H411" s="26"/>
      <c r="I411" s="26"/>
      <c r="J411" s="26"/>
      <c r="K411" s="26">
        <f>G411+I411</f>
        <v>0</v>
      </c>
      <c r="L411" s="26">
        <f>H411+J411</f>
        <v>0</v>
      </c>
      <c r="M411" s="26"/>
      <c r="N411" s="26"/>
      <c r="O411" s="26"/>
      <c r="P411" s="26"/>
      <c r="Q411" s="26">
        <f>M411+O411</f>
        <v>0</v>
      </c>
      <c r="R411" s="26">
        <f>N411+P411</f>
        <v>0</v>
      </c>
      <c r="S411" s="26"/>
      <c r="T411" s="26"/>
      <c r="U411" s="27"/>
      <c r="V411" s="27"/>
      <c r="W411" s="26">
        <f>S411+U411</f>
        <v>0</v>
      </c>
      <c r="X411" s="26">
        <f>T411+V411</f>
        <v>0</v>
      </c>
      <c r="Y411" s="59"/>
    </row>
    <row r="412" spans="1:25" ht="24" hidden="1">
      <c r="A412" s="28" t="s">
        <v>305</v>
      </c>
      <c r="B412" s="25">
        <v>707</v>
      </c>
      <c r="C412" s="25" t="s">
        <v>293</v>
      </c>
      <c r="D412" s="25" t="s">
        <v>20</v>
      </c>
      <c r="E412" s="25" t="s">
        <v>306</v>
      </c>
      <c r="F412" s="24"/>
      <c r="G412" s="26">
        <f>G413</f>
        <v>0</v>
      </c>
      <c r="H412" s="26">
        <f t="shared" ref="H412:X412" si="334">H413</f>
        <v>0</v>
      </c>
      <c r="I412" s="26">
        <f t="shared" si="334"/>
        <v>0</v>
      </c>
      <c r="J412" s="26">
        <f t="shared" si="334"/>
        <v>0</v>
      </c>
      <c r="K412" s="26">
        <f t="shared" si="334"/>
        <v>0</v>
      </c>
      <c r="L412" s="26">
        <f t="shared" si="334"/>
        <v>0</v>
      </c>
      <c r="M412" s="26">
        <f t="shared" si="334"/>
        <v>0</v>
      </c>
      <c r="N412" s="26">
        <f t="shared" si="334"/>
        <v>0</v>
      </c>
      <c r="O412" s="26">
        <f t="shared" si="334"/>
        <v>0</v>
      </c>
      <c r="P412" s="26">
        <f t="shared" si="334"/>
        <v>0</v>
      </c>
      <c r="Q412" s="26">
        <f t="shared" si="334"/>
        <v>0</v>
      </c>
      <c r="R412" s="26">
        <f t="shared" si="334"/>
        <v>0</v>
      </c>
      <c r="S412" s="26">
        <f t="shared" si="334"/>
        <v>0</v>
      </c>
      <c r="T412" s="26">
        <f t="shared" si="334"/>
        <v>0</v>
      </c>
      <c r="U412" s="27">
        <f t="shared" si="334"/>
        <v>0</v>
      </c>
      <c r="V412" s="27">
        <f t="shared" si="334"/>
        <v>0</v>
      </c>
      <c r="W412" s="27">
        <f t="shared" si="334"/>
        <v>0</v>
      </c>
      <c r="X412" s="27">
        <f t="shared" si="334"/>
        <v>0</v>
      </c>
      <c r="Y412" s="59"/>
    </row>
    <row r="413" spans="1:25" ht="24" hidden="1">
      <c r="A413" s="28" t="s">
        <v>242</v>
      </c>
      <c r="B413" s="25">
        <v>707</v>
      </c>
      <c r="C413" s="25" t="s">
        <v>293</v>
      </c>
      <c r="D413" s="25" t="s">
        <v>20</v>
      </c>
      <c r="E413" s="25" t="s">
        <v>306</v>
      </c>
      <c r="F413" s="24">
        <v>600</v>
      </c>
      <c r="G413" s="26"/>
      <c r="H413" s="26">
        <v>0</v>
      </c>
      <c r="I413" s="26"/>
      <c r="J413" s="26"/>
      <c r="K413" s="26">
        <f>G413+I413</f>
        <v>0</v>
      </c>
      <c r="L413" s="26">
        <f>H413+J413</f>
        <v>0</v>
      </c>
      <c r="M413" s="26"/>
      <c r="N413" s="26">
        <v>0</v>
      </c>
      <c r="O413" s="26"/>
      <c r="P413" s="26"/>
      <c r="Q413" s="26">
        <f>M413+O413</f>
        <v>0</v>
      </c>
      <c r="R413" s="26">
        <f>N413+P413</f>
        <v>0</v>
      </c>
      <c r="S413" s="26"/>
      <c r="T413" s="26"/>
      <c r="U413" s="27"/>
      <c r="V413" s="27"/>
      <c r="W413" s="27"/>
      <c r="X413" s="27"/>
      <c r="Y413" s="59"/>
    </row>
    <row r="414" spans="1:25" hidden="1">
      <c r="A414" s="28" t="s">
        <v>307</v>
      </c>
      <c r="B414" s="25" t="s">
        <v>234</v>
      </c>
      <c r="C414" s="25" t="s">
        <v>67</v>
      </c>
      <c r="D414" s="25" t="s">
        <v>20</v>
      </c>
      <c r="E414" s="25" t="s">
        <v>308</v>
      </c>
      <c r="F414" s="24"/>
      <c r="G414" s="26">
        <f t="shared" ref="G414:V415" si="335">G415</f>
        <v>0</v>
      </c>
      <c r="H414" s="26">
        <f t="shared" si="335"/>
        <v>0</v>
      </c>
      <c r="I414" s="26">
        <f t="shared" si="335"/>
        <v>0</v>
      </c>
      <c r="J414" s="26">
        <f t="shared" si="335"/>
        <v>0</v>
      </c>
      <c r="K414" s="26">
        <f t="shared" si="335"/>
        <v>0</v>
      </c>
      <c r="L414" s="26">
        <f t="shared" si="335"/>
        <v>0</v>
      </c>
      <c r="M414" s="26">
        <f t="shared" si="335"/>
        <v>0</v>
      </c>
      <c r="N414" s="26">
        <f t="shared" si="335"/>
        <v>0</v>
      </c>
      <c r="O414" s="26">
        <f t="shared" si="335"/>
        <v>0</v>
      </c>
      <c r="P414" s="26">
        <f t="shared" si="335"/>
        <v>0</v>
      </c>
      <c r="Q414" s="26">
        <f t="shared" si="335"/>
        <v>0</v>
      </c>
      <c r="R414" s="26">
        <f t="shared" si="335"/>
        <v>0</v>
      </c>
      <c r="S414" s="26">
        <f t="shared" si="335"/>
        <v>0</v>
      </c>
      <c r="T414" s="26">
        <f t="shared" si="335"/>
        <v>0</v>
      </c>
      <c r="U414" s="27">
        <f t="shared" si="335"/>
        <v>0</v>
      </c>
      <c r="V414" s="27">
        <f t="shared" si="335"/>
        <v>0</v>
      </c>
      <c r="W414" s="27">
        <f t="shared" ref="S414:X415" si="336">W415</f>
        <v>0</v>
      </c>
      <c r="X414" s="27">
        <f t="shared" si="336"/>
        <v>0</v>
      </c>
      <c r="Y414" s="59"/>
    </row>
    <row r="415" spans="1:25" hidden="1">
      <c r="A415" s="28" t="s">
        <v>309</v>
      </c>
      <c r="B415" s="24">
        <v>707</v>
      </c>
      <c r="C415" s="25" t="s">
        <v>67</v>
      </c>
      <c r="D415" s="25" t="s">
        <v>20</v>
      </c>
      <c r="E415" s="25" t="s">
        <v>310</v>
      </c>
      <c r="F415" s="25"/>
      <c r="G415" s="26">
        <f t="shared" si="335"/>
        <v>0</v>
      </c>
      <c r="H415" s="26">
        <f t="shared" si="335"/>
        <v>0</v>
      </c>
      <c r="I415" s="26">
        <f t="shared" si="335"/>
        <v>0</v>
      </c>
      <c r="J415" s="26">
        <f t="shared" si="335"/>
        <v>0</v>
      </c>
      <c r="K415" s="26">
        <f t="shared" si="335"/>
        <v>0</v>
      </c>
      <c r="L415" s="26">
        <f t="shared" si="335"/>
        <v>0</v>
      </c>
      <c r="M415" s="26">
        <f t="shared" si="335"/>
        <v>0</v>
      </c>
      <c r="N415" s="26">
        <f t="shared" si="335"/>
        <v>0</v>
      </c>
      <c r="O415" s="26">
        <f t="shared" si="335"/>
        <v>0</v>
      </c>
      <c r="P415" s="26">
        <f t="shared" si="335"/>
        <v>0</v>
      </c>
      <c r="Q415" s="26">
        <f t="shared" si="335"/>
        <v>0</v>
      </c>
      <c r="R415" s="26">
        <f t="shared" si="335"/>
        <v>0</v>
      </c>
      <c r="S415" s="26">
        <f t="shared" si="336"/>
        <v>0</v>
      </c>
      <c r="T415" s="26">
        <f t="shared" si="336"/>
        <v>0</v>
      </c>
      <c r="U415" s="27">
        <f t="shared" si="336"/>
        <v>0</v>
      </c>
      <c r="V415" s="27">
        <f t="shared" si="336"/>
        <v>0</v>
      </c>
      <c r="W415" s="27">
        <f t="shared" si="336"/>
        <v>0</v>
      </c>
      <c r="X415" s="27">
        <f t="shared" si="336"/>
        <v>0</v>
      </c>
      <c r="Y415" s="59"/>
    </row>
    <row r="416" spans="1:25" ht="24" hidden="1">
      <c r="A416" s="28" t="s">
        <v>242</v>
      </c>
      <c r="B416" s="24">
        <v>707</v>
      </c>
      <c r="C416" s="25" t="s">
        <v>67</v>
      </c>
      <c r="D416" s="25" t="s">
        <v>20</v>
      </c>
      <c r="E416" s="25" t="s">
        <v>310</v>
      </c>
      <c r="F416" s="25" t="s">
        <v>243</v>
      </c>
      <c r="G416" s="26"/>
      <c r="H416" s="26"/>
      <c r="I416" s="26"/>
      <c r="J416" s="26"/>
      <c r="K416" s="26">
        <f>G416+I416</f>
        <v>0</v>
      </c>
      <c r="L416" s="26">
        <f>H416+J416</f>
        <v>0</v>
      </c>
      <c r="M416" s="26"/>
      <c r="N416" s="26"/>
      <c r="O416" s="26"/>
      <c r="P416" s="26"/>
      <c r="Q416" s="26">
        <f>M416+O416</f>
        <v>0</v>
      </c>
      <c r="R416" s="26">
        <f>N416+P416</f>
        <v>0</v>
      </c>
      <c r="S416" s="26"/>
      <c r="T416" s="26"/>
      <c r="U416" s="27"/>
      <c r="V416" s="27"/>
      <c r="W416" s="27">
        <f>S416+U416</f>
        <v>0</v>
      </c>
      <c r="X416" s="27">
        <f>T416+V416</f>
        <v>0</v>
      </c>
      <c r="Y416" s="59"/>
    </row>
    <row r="417" spans="1:25" hidden="1">
      <c r="A417" s="28" t="s">
        <v>311</v>
      </c>
      <c r="B417" s="25" t="s">
        <v>234</v>
      </c>
      <c r="C417" s="25" t="s">
        <v>67</v>
      </c>
      <c r="D417" s="25" t="s">
        <v>20</v>
      </c>
      <c r="E417" s="25" t="s">
        <v>312</v>
      </c>
      <c r="F417" s="24"/>
      <c r="G417" s="26">
        <f>G418</f>
        <v>0</v>
      </c>
      <c r="H417" s="26">
        <f t="shared" ref="H417:X418" si="337">H418</f>
        <v>0</v>
      </c>
      <c r="I417" s="26">
        <f t="shared" si="337"/>
        <v>0</v>
      </c>
      <c r="J417" s="26">
        <f t="shared" si="337"/>
        <v>0</v>
      </c>
      <c r="K417" s="26">
        <f t="shared" si="337"/>
        <v>0</v>
      </c>
      <c r="L417" s="26">
        <f t="shared" si="337"/>
        <v>0</v>
      </c>
      <c r="M417" s="26">
        <f t="shared" si="337"/>
        <v>0</v>
      </c>
      <c r="N417" s="26">
        <f t="shared" si="337"/>
        <v>0</v>
      </c>
      <c r="O417" s="26">
        <f t="shared" si="337"/>
        <v>0</v>
      </c>
      <c r="P417" s="26">
        <f t="shared" si="337"/>
        <v>0</v>
      </c>
      <c r="Q417" s="26">
        <f t="shared" si="337"/>
        <v>0</v>
      </c>
      <c r="R417" s="26">
        <f t="shared" si="337"/>
        <v>0</v>
      </c>
      <c r="S417" s="26">
        <f t="shared" si="337"/>
        <v>0</v>
      </c>
      <c r="T417" s="26">
        <f t="shared" si="337"/>
        <v>0</v>
      </c>
      <c r="U417" s="26">
        <f t="shared" si="337"/>
        <v>0</v>
      </c>
      <c r="V417" s="26">
        <f t="shared" si="337"/>
        <v>0</v>
      </c>
      <c r="W417" s="26">
        <f t="shared" si="337"/>
        <v>0</v>
      </c>
      <c r="X417" s="26">
        <f t="shared" si="337"/>
        <v>0</v>
      </c>
      <c r="Y417" s="59"/>
    </row>
    <row r="418" spans="1:25" ht="48" hidden="1">
      <c r="A418" s="28" t="s">
        <v>313</v>
      </c>
      <c r="B418" s="25" t="s">
        <v>234</v>
      </c>
      <c r="C418" s="25" t="s">
        <v>67</v>
      </c>
      <c r="D418" s="25" t="s">
        <v>20</v>
      </c>
      <c r="E418" s="25" t="s">
        <v>314</v>
      </c>
      <c r="F418" s="24"/>
      <c r="G418" s="26">
        <f>G419</f>
        <v>0</v>
      </c>
      <c r="H418" s="26">
        <f t="shared" si="337"/>
        <v>0</v>
      </c>
      <c r="I418" s="26">
        <f t="shared" si="337"/>
        <v>0</v>
      </c>
      <c r="J418" s="26">
        <f t="shared" si="337"/>
        <v>0</v>
      </c>
      <c r="K418" s="26">
        <f t="shared" si="337"/>
        <v>0</v>
      </c>
      <c r="L418" s="26">
        <f t="shared" si="337"/>
        <v>0</v>
      </c>
      <c r="M418" s="26">
        <f t="shared" si="337"/>
        <v>0</v>
      </c>
      <c r="N418" s="26">
        <f t="shared" si="337"/>
        <v>0</v>
      </c>
      <c r="O418" s="26">
        <f t="shared" si="337"/>
        <v>0</v>
      </c>
      <c r="P418" s="26">
        <f t="shared" si="337"/>
        <v>0</v>
      </c>
      <c r="Q418" s="26">
        <f t="shared" si="337"/>
        <v>0</v>
      </c>
      <c r="R418" s="26">
        <f t="shared" si="337"/>
        <v>0</v>
      </c>
      <c r="S418" s="26">
        <f t="shared" si="337"/>
        <v>0</v>
      </c>
      <c r="T418" s="26">
        <f t="shared" si="337"/>
        <v>0</v>
      </c>
      <c r="U418" s="27">
        <f t="shared" si="337"/>
        <v>0</v>
      </c>
      <c r="V418" s="27">
        <f t="shared" si="337"/>
        <v>0</v>
      </c>
      <c r="W418" s="27">
        <f t="shared" si="337"/>
        <v>0</v>
      </c>
      <c r="X418" s="27">
        <f t="shared" si="337"/>
        <v>0</v>
      </c>
      <c r="Y418" s="59"/>
    </row>
    <row r="419" spans="1:25" ht="24" hidden="1">
      <c r="A419" s="28" t="s">
        <v>242</v>
      </c>
      <c r="B419" s="25" t="s">
        <v>234</v>
      </c>
      <c r="C419" s="25" t="s">
        <v>67</v>
      </c>
      <c r="D419" s="25" t="s">
        <v>20</v>
      </c>
      <c r="E419" s="25" t="s">
        <v>314</v>
      </c>
      <c r="F419" s="24">
        <v>600</v>
      </c>
      <c r="G419" s="26"/>
      <c r="H419" s="26"/>
      <c r="I419" s="26"/>
      <c r="J419" s="26"/>
      <c r="K419" s="26">
        <f>G419+I419</f>
        <v>0</v>
      </c>
      <c r="L419" s="26">
        <f>H419+J419</f>
        <v>0</v>
      </c>
      <c r="M419" s="26">
        <v>0</v>
      </c>
      <c r="N419" s="26"/>
      <c r="O419" s="26"/>
      <c r="P419" s="26"/>
      <c r="Q419" s="26">
        <f>M419+O419</f>
        <v>0</v>
      </c>
      <c r="R419" s="26">
        <f>N419+P419</f>
        <v>0</v>
      </c>
      <c r="S419" s="26">
        <v>0</v>
      </c>
      <c r="T419" s="26"/>
      <c r="U419" s="27"/>
      <c r="V419" s="27"/>
      <c r="W419" s="27">
        <f>S419+U419</f>
        <v>0</v>
      </c>
      <c r="X419" s="27">
        <f>T419+V419</f>
        <v>0</v>
      </c>
      <c r="Y419" s="59"/>
    </row>
    <row r="420" spans="1:25">
      <c r="A420" s="28" t="s">
        <v>315</v>
      </c>
      <c r="B420" s="25" t="s">
        <v>234</v>
      </c>
      <c r="C420" s="25" t="s">
        <v>67</v>
      </c>
      <c r="D420" s="25" t="s">
        <v>20</v>
      </c>
      <c r="E420" s="25" t="s">
        <v>316</v>
      </c>
      <c r="F420" s="24"/>
      <c r="G420" s="26">
        <f>G421+G423+G425+G427+G429</f>
        <v>117738700</v>
      </c>
      <c r="H420" s="26">
        <f t="shared" ref="H420:X420" si="338">H421+H423+H425+H427+H429</f>
        <v>117738700</v>
      </c>
      <c r="I420" s="26">
        <f t="shared" si="338"/>
        <v>0</v>
      </c>
      <c r="J420" s="26">
        <f t="shared" si="338"/>
        <v>0</v>
      </c>
      <c r="K420" s="26">
        <f t="shared" si="338"/>
        <v>117738700</v>
      </c>
      <c r="L420" s="26">
        <f t="shared" si="338"/>
        <v>117738700</v>
      </c>
      <c r="M420" s="26">
        <f t="shared" si="338"/>
        <v>117785400</v>
      </c>
      <c r="N420" s="26">
        <f t="shared" si="338"/>
        <v>117785400</v>
      </c>
      <c r="O420" s="26">
        <f t="shared" si="338"/>
        <v>0</v>
      </c>
      <c r="P420" s="26">
        <f t="shared" si="338"/>
        <v>0</v>
      </c>
      <c r="Q420" s="26">
        <f t="shared" si="338"/>
        <v>117785400</v>
      </c>
      <c r="R420" s="26">
        <f t="shared" si="338"/>
        <v>117785400</v>
      </c>
      <c r="S420" s="26">
        <f t="shared" si="338"/>
        <v>117785400</v>
      </c>
      <c r="T420" s="26">
        <f t="shared" si="338"/>
        <v>117785400</v>
      </c>
      <c r="U420" s="26">
        <f t="shared" si="338"/>
        <v>0</v>
      </c>
      <c r="V420" s="26">
        <f t="shared" si="338"/>
        <v>0</v>
      </c>
      <c r="W420" s="26">
        <f t="shared" si="338"/>
        <v>117785400</v>
      </c>
      <c r="X420" s="26">
        <f t="shared" si="338"/>
        <v>117785400</v>
      </c>
      <c r="Y420" s="59"/>
    </row>
    <row r="421" spans="1:25" ht="48">
      <c r="A421" s="28" t="s">
        <v>317</v>
      </c>
      <c r="B421" s="25" t="s">
        <v>234</v>
      </c>
      <c r="C421" s="25" t="s">
        <v>67</v>
      </c>
      <c r="D421" s="25" t="s">
        <v>20</v>
      </c>
      <c r="E421" s="25" t="s">
        <v>318</v>
      </c>
      <c r="F421" s="24"/>
      <c r="G421" s="26">
        <f>G422</f>
        <v>6339600</v>
      </c>
      <c r="H421" s="26">
        <f t="shared" ref="H421:X421" si="339">H422</f>
        <v>6339600</v>
      </c>
      <c r="I421" s="26">
        <f t="shared" si="339"/>
        <v>0</v>
      </c>
      <c r="J421" s="26">
        <f t="shared" si="339"/>
        <v>0</v>
      </c>
      <c r="K421" s="26">
        <f t="shared" si="339"/>
        <v>6339600</v>
      </c>
      <c r="L421" s="26">
        <f t="shared" si="339"/>
        <v>6339600</v>
      </c>
      <c r="M421" s="26">
        <f t="shared" si="339"/>
        <v>6386300</v>
      </c>
      <c r="N421" s="26">
        <f t="shared" si="339"/>
        <v>6386300</v>
      </c>
      <c r="O421" s="26">
        <f t="shared" si="339"/>
        <v>0</v>
      </c>
      <c r="P421" s="26">
        <f t="shared" si="339"/>
        <v>0</v>
      </c>
      <c r="Q421" s="26">
        <f t="shared" si="339"/>
        <v>6386300</v>
      </c>
      <c r="R421" s="26">
        <f t="shared" si="339"/>
        <v>6386300</v>
      </c>
      <c r="S421" s="26">
        <f t="shared" si="339"/>
        <v>6386300</v>
      </c>
      <c r="T421" s="26">
        <f t="shared" si="339"/>
        <v>6386300</v>
      </c>
      <c r="U421" s="26">
        <f t="shared" si="339"/>
        <v>0</v>
      </c>
      <c r="V421" s="26">
        <f t="shared" si="339"/>
        <v>0</v>
      </c>
      <c r="W421" s="26">
        <f t="shared" si="339"/>
        <v>6386300</v>
      </c>
      <c r="X421" s="26">
        <f t="shared" si="339"/>
        <v>6386300</v>
      </c>
      <c r="Y421" s="59"/>
    </row>
    <row r="422" spans="1:25" ht="24">
      <c r="A422" s="28" t="s">
        <v>242</v>
      </c>
      <c r="B422" s="25" t="s">
        <v>234</v>
      </c>
      <c r="C422" s="25" t="s">
        <v>67</v>
      </c>
      <c r="D422" s="25" t="s">
        <v>20</v>
      </c>
      <c r="E422" s="25" t="s">
        <v>318</v>
      </c>
      <c r="F422" s="24" t="s">
        <v>243</v>
      </c>
      <c r="G422" s="26">
        <v>6339600</v>
      </c>
      <c r="H422" s="26">
        <f>G422</f>
        <v>6339600</v>
      </c>
      <c r="I422" s="26"/>
      <c r="J422" s="26"/>
      <c r="K422" s="26">
        <f>G422+I422</f>
        <v>6339600</v>
      </c>
      <c r="L422" s="26">
        <f>H422+J422</f>
        <v>6339600</v>
      </c>
      <c r="M422" s="26">
        <v>6386300</v>
      </c>
      <c r="N422" s="26">
        <f>M422</f>
        <v>6386300</v>
      </c>
      <c r="O422" s="26"/>
      <c r="P422" s="26"/>
      <c r="Q422" s="26">
        <f>M422+O422</f>
        <v>6386300</v>
      </c>
      <c r="R422" s="26">
        <f>N422+P422</f>
        <v>6386300</v>
      </c>
      <c r="S422" s="26">
        <v>6386300</v>
      </c>
      <c r="T422" s="26">
        <f>S422</f>
        <v>6386300</v>
      </c>
      <c r="U422" s="27"/>
      <c r="V422" s="27"/>
      <c r="W422" s="26">
        <f>S422+U422</f>
        <v>6386300</v>
      </c>
      <c r="X422" s="26">
        <f>T422+V422</f>
        <v>6386300</v>
      </c>
      <c r="Y422" s="59"/>
    </row>
    <row r="423" spans="1:25" ht="96">
      <c r="A423" s="42" t="s">
        <v>319</v>
      </c>
      <c r="B423" s="25" t="s">
        <v>234</v>
      </c>
      <c r="C423" s="25" t="s">
        <v>67</v>
      </c>
      <c r="D423" s="25" t="s">
        <v>20</v>
      </c>
      <c r="E423" s="25" t="s">
        <v>320</v>
      </c>
      <c r="F423" s="24"/>
      <c r="G423" s="26">
        <f>G424</f>
        <v>2063300</v>
      </c>
      <c r="H423" s="26">
        <f t="shared" ref="H423:X423" si="340">H424</f>
        <v>2063300</v>
      </c>
      <c r="I423" s="26">
        <f t="shared" si="340"/>
        <v>0</v>
      </c>
      <c r="J423" s="26">
        <f t="shared" si="340"/>
        <v>0</v>
      </c>
      <c r="K423" s="26">
        <f t="shared" si="340"/>
        <v>2063300</v>
      </c>
      <c r="L423" s="26">
        <f t="shared" si="340"/>
        <v>2063300</v>
      </c>
      <c r="M423" s="26">
        <f t="shared" si="340"/>
        <v>2063300</v>
      </c>
      <c r="N423" s="26">
        <f t="shared" si="340"/>
        <v>2063300</v>
      </c>
      <c r="O423" s="26">
        <f t="shared" si="340"/>
        <v>0</v>
      </c>
      <c r="P423" s="26">
        <f t="shared" si="340"/>
        <v>0</v>
      </c>
      <c r="Q423" s="26">
        <f t="shared" si="340"/>
        <v>2063300</v>
      </c>
      <c r="R423" s="26">
        <f t="shared" si="340"/>
        <v>2063300</v>
      </c>
      <c r="S423" s="26">
        <f t="shared" si="340"/>
        <v>2063300</v>
      </c>
      <c r="T423" s="26">
        <f t="shared" si="340"/>
        <v>2063300</v>
      </c>
      <c r="U423" s="26">
        <f t="shared" si="340"/>
        <v>0</v>
      </c>
      <c r="V423" s="26">
        <f t="shared" si="340"/>
        <v>0</v>
      </c>
      <c r="W423" s="26">
        <f t="shared" si="340"/>
        <v>2063300</v>
      </c>
      <c r="X423" s="26">
        <f t="shared" si="340"/>
        <v>2063300</v>
      </c>
      <c r="Y423" s="59"/>
    </row>
    <row r="424" spans="1:25" ht="24">
      <c r="A424" s="28" t="s">
        <v>242</v>
      </c>
      <c r="B424" s="25" t="s">
        <v>234</v>
      </c>
      <c r="C424" s="25" t="s">
        <v>67</v>
      </c>
      <c r="D424" s="25" t="s">
        <v>20</v>
      </c>
      <c r="E424" s="25" t="s">
        <v>320</v>
      </c>
      <c r="F424" s="24" t="s">
        <v>243</v>
      </c>
      <c r="G424" s="26">
        <v>2063300</v>
      </c>
      <c r="H424" s="26">
        <f>G424</f>
        <v>2063300</v>
      </c>
      <c r="I424" s="26"/>
      <c r="J424" s="26">
        <f>I424</f>
        <v>0</v>
      </c>
      <c r="K424" s="26">
        <f>G424+I424</f>
        <v>2063300</v>
      </c>
      <c r="L424" s="26">
        <f>H424+J424</f>
        <v>2063300</v>
      </c>
      <c r="M424" s="26">
        <v>2063300</v>
      </c>
      <c r="N424" s="26">
        <f>M424</f>
        <v>2063300</v>
      </c>
      <c r="O424" s="26"/>
      <c r="P424" s="26"/>
      <c r="Q424" s="26">
        <f>M424+O424</f>
        <v>2063300</v>
      </c>
      <c r="R424" s="26">
        <f>N424+P424</f>
        <v>2063300</v>
      </c>
      <c r="S424" s="26">
        <v>2063300</v>
      </c>
      <c r="T424" s="26">
        <f>S424</f>
        <v>2063300</v>
      </c>
      <c r="U424" s="27"/>
      <c r="V424" s="27"/>
      <c r="W424" s="26">
        <f>S424+U424</f>
        <v>2063300</v>
      </c>
      <c r="X424" s="26">
        <f>T424+V424</f>
        <v>2063300</v>
      </c>
      <c r="Y424" s="59"/>
    </row>
    <row r="425" spans="1:25" ht="72">
      <c r="A425" s="40" t="s">
        <v>321</v>
      </c>
      <c r="B425" s="25" t="s">
        <v>234</v>
      </c>
      <c r="C425" s="25" t="s">
        <v>67</v>
      </c>
      <c r="D425" s="25" t="s">
        <v>20</v>
      </c>
      <c r="E425" s="43" t="s">
        <v>322</v>
      </c>
      <c r="F425" s="43"/>
      <c r="G425" s="26">
        <f t="shared" ref="G425:X425" si="341">G426</f>
        <v>104540800</v>
      </c>
      <c r="H425" s="26">
        <f t="shared" si="341"/>
        <v>104540800</v>
      </c>
      <c r="I425" s="26">
        <f t="shared" si="341"/>
        <v>0</v>
      </c>
      <c r="J425" s="26">
        <f t="shared" si="341"/>
        <v>0</v>
      </c>
      <c r="K425" s="26">
        <f t="shared" si="341"/>
        <v>104540800</v>
      </c>
      <c r="L425" s="26">
        <f t="shared" si="341"/>
        <v>104540800</v>
      </c>
      <c r="M425" s="26">
        <f t="shared" si="341"/>
        <v>104540800</v>
      </c>
      <c r="N425" s="26">
        <f t="shared" si="341"/>
        <v>104540800</v>
      </c>
      <c r="O425" s="26">
        <f t="shared" si="341"/>
        <v>0</v>
      </c>
      <c r="P425" s="26">
        <f t="shared" si="341"/>
        <v>0</v>
      </c>
      <c r="Q425" s="26">
        <f t="shared" si="341"/>
        <v>104540800</v>
      </c>
      <c r="R425" s="26">
        <f t="shared" si="341"/>
        <v>104540800</v>
      </c>
      <c r="S425" s="26">
        <f t="shared" si="341"/>
        <v>104540800</v>
      </c>
      <c r="T425" s="26">
        <f t="shared" si="341"/>
        <v>104540800</v>
      </c>
      <c r="U425" s="27">
        <f t="shared" si="341"/>
        <v>0</v>
      </c>
      <c r="V425" s="27">
        <f t="shared" si="341"/>
        <v>0</v>
      </c>
      <c r="W425" s="27">
        <f t="shared" si="341"/>
        <v>104540800</v>
      </c>
      <c r="X425" s="27">
        <f t="shared" si="341"/>
        <v>104540800</v>
      </c>
      <c r="Y425" s="59"/>
    </row>
    <row r="426" spans="1:25" ht="24">
      <c r="A426" s="40" t="s">
        <v>242</v>
      </c>
      <c r="B426" s="25" t="s">
        <v>234</v>
      </c>
      <c r="C426" s="25" t="s">
        <v>67</v>
      </c>
      <c r="D426" s="25" t="s">
        <v>20</v>
      </c>
      <c r="E426" s="43" t="s">
        <v>322</v>
      </c>
      <c r="F426" s="41" t="s">
        <v>243</v>
      </c>
      <c r="G426" s="26">
        <v>104540800</v>
      </c>
      <c r="H426" s="26">
        <f>G426</f>
        <v>104540800</v>
      </c>
      <c r="I426" s="26"/>
      <c r="J426" s="26">
        <f>I426</f>
        <v>0</v>
      </c>
      <c r="K426" s="26">
        <f>G426+I426</f>
        <v>104540800</v>
      </c>
      <c r="L426" s="26">
        <f>H426+J426</f>
        <v>104540800</v>
      </c>
      <c r="M426" s="26">
        <v>104540800</v>
      </c>
      <c r="N426" s="26">
        <f>M426</f>
        <v>104540800</v>
      </c>
      <c r="O426" s="26"/>
      <c r="P426" s="26"/>
      <c r="Q426" s="26">
        <f>M426+O426</f>
        <v>104540800</v>
      </c>
      <c r="R426" s="26">
        <f>N426+P426</f>
        <v>104540800</v>
      </c>
      <c r="S426" s="26">
        <v>104540800</v>
      </c>
      <c r="T426" s="26">
        <f>S426</f>
        <v>104540800</v>
      </c>
      <c r="U426" s="27"/>
      <c r="V426" s="27"/>
      <c r="W426" s="27">
        <f>S426+U426</f>
        <v>104540800</v>
      </c>
      <c r="X426" s="27">
        <f>T426+V426</f>
        <v>104540800</v>
      </c>
      <c r="Y426" s="59"/>
    </row>
    <row r="427" spans="1:25" ht="96">
      <c r="A427" s="28" t="s">
        <v>319</v>
      </c>
      <c r="B427" s="24">
        <v>707</v>
      </c>
      <c r="C427" s="25" t="s">
        <v>67</v>
      </c>
      <c r="D427" s="25" t="s">
        <v>20</v>
      </c>
      <c r="E427" s="25" t="s">
        <v>323</v>
      </c>
      <c r="F427" s="25"/>
      <c r="G427" s="26">
        <f>G428</f>
        <v>92800</v>
      </c>
      <c r="H427" s="26">
        <f t="shared" ref="H427:X427" si="342">H428</f>
        <v>92800</v>
      </c>
      <c r="I427" s="26">
        <f t="shared" si="342"/>
        <v>0</v>
      </c>
      <c r="J427" s="26">
        <f t="shared" si="342"/>
        <v>0</v>
      </c>
      <c r="K427" s="26">
        <f t="shared" si="342"/>
        <v>92800</v>
      </c>
      <c r="L427" s="26">
        <f t="shared" si="342"/>
        <v>92800</v>
      </c>
      <c r="M427" s="26">
        <f t="shared" si="342"/>
        <v>92800</v>
      </c>
      <c r="N427" s="26">
        <f t="shared" si="342"/>
        <v>92800</v>
      </c>
      <c r="O427" s="26">
        <f t="shared" si="342"/>
        <v>0</v>
      </c>
      <c r="P427" s="26">
        <f t="shared" si="342"/>
        <v>0</v>
      </c>
      <c r="Q427" s="26">
        <f t="shared" si="342"/>
        <v>92800</v>
      </c>
      <c r="R427" s="26">
        <f t="shared" si="342"/>
        <v>92800</v>
      </c>
      <c r="S427" s="26">
        <f t="shared" si="342"/>
        <v>92800</v>
      </c>
      <c r="T427" s="26">
        <f t="shared" si="342"/>
        <v>92800</v>
      </c>
      <c r="U427" s="26">
        <f t="shared" si="342"/>
        <v>0</v>
      </c>
      <c r="V427" s="26">
        <f t="shared" si="342"/>
        <v>0</v>
      </c>
      <c r="W427" s="26">
        <f t="shared" si="342"/>
        <v>92800</v>
      </c>
      <c r="X427" s="26">
        <f t="shared" si="342"/>
        <v>92800</v>
      </c>
      <c r="Y427" s="59"/>
    </row>
    <row r="428" spans="1:25" ht="24">
      <c r="A428" s="28" t="s">
        <v>242</v>
      </c>
      <c r="B428" s="24">
        <v>707</v>
      </c>
      <c r="C428" s="25" t="s">
        <v>67</v>
      </c>
      <c r="D428" s="25" t="s">
        <v>20</v>
      </c>
      <c r="E428" s="25" t="s">
        <v>323</v>
      </c>
      <c r="F428" s="25" t="s">
        <v>243</v>
      </c>
      <c r="G428" s="26">
        <v>92800</v>
      </c>
      <c r="H428" s="26">
        <f>G428</f>
        <v>92800</v>
      </c>
      <c r="I428" s="26"/>
      <c r="J428" s="26">
        <f>I428</f>
        <v>0</v>
      </c>
      <c r="K428" s="26">
        <f>G428+I428</f>
        <v>92800</v>
      </c>
      <c r="L428" s="26">
        <f>H428+J428</f>
        <v>92800</v>
      </c>
      <c r="M428" s="26">
        <v>92800</v>
      </c>
      <c r="N428" s="26">
        <f>M428</f>
        <v>92800</v>
      </c>
      <c r="O428" s="26"/>
      <c r="P428" s="26"/>
      <c r="Q428" s="26">
        <f>M428+O428</f>
        <v>92800</v>
      </c>
      <c r="R428" s="26">
        <f>N428+P428</f>
        <v>92800</v>
      </c>
      <c r="S428" s="26">
        <v>92800</v>
      </c>
      <c r="T428" s="26">
        <f>S428</f>
        <v>92800</v>
      </c>
      <c r="U428" s="27"/>
      <c r="V428" s="27"/>
      <c r="W428" s="26">
        <f>S428+U428</f>
        <v>92800</v>
      </c>
      <c r="X428" s="26">
        <f>T428+V428</f>
        <v>92800</v>
      </c>
      <c r="Y428" s="59"/>
    </row>
    <row r="429" spans="1:25" ht="72">
      <c r="A429" s="40" t="s">
        <v>321</v>
      </c>
      <c r="B429" s="24">
        <v>707</v>
      </c>
      <c r="C429" s="25" t="s">
        <v>67</v>
      </c>
      <c r="D429" s="25" t="s">
        <v>20</v>
      </c>
      <c r="E429" s="41" t="s">
        <v>324</v>
      </c>
      <c r="F429" s="41"/>
      <c r="G429" s="26">
        <f t="shared" ref="G429:X429" si="343">G430</f>
        <v>4702200</v>
      </c>
      <c r="H429" s="26">
        <f t="shared" si="343"/>
        <v>4702200</v>
      </c>
      <c r="I429" s="26">
        <f t="shared" si="343"/>
        <v>0</v>
      </c>
      <c r="J429" s="26">
        <f t="shared" si="343"/>
        <v>0</v>
      </c>
      <c r="K429" s="26">
        <f t="shared" si="343"/>
        <v>4702200</v>
      </c>
      <c r="L429" s="26">
        <f t="shared" si="343"/>
        <v>4702200</v>
      </c>
      <c r="M429" s="26">
        <f t="shared" si="343"/>
        <v>4702200</v>
      </c>
      <c r="N429" s="26">
        <f t="shared" si="343"/>
        <v>4702200</v>
      </c>
      <c r="O429" s="26">
        <f t="shared" si="343"/>
        <v>0</v>
      </c>
      <c r="P429" s="26">
        <f t="shared" si="343"/>
        <v>0</v>
      </c>
      <c r="Q429" s="26">
        <f t="shared" si="343"/>
        <v>4702200</v>
      </c>
      <c r="R429" s="26">
        <f t="shared" si="343"/>
        <v>4702200</v>
      </c>
      <c r="S429" s="26">
        <f t="shared" si="343"/>
        <v>4702200</v>
      </c>
      <c r="T429" s="26">
        <f t="shared" si="343"/>
        <v>4702200</v>
      </c>
      <c r="U429" s="27">
        <f t="shared" si="343"/>
        <v>0</v>
      </c>
      <c r="V429" s="27">
        <f t="shared" si="343"/>
        <v>0</v>
      </c>
      <c r="W429" s="27">
        <f t="shared" si="343"/>
        <v>4702200</v>
      </c>
      <c r="X429" s="27">
        <f t="shared" si="343"/>
        <v>4702200</v>
      </c>
      <c r="Y429" s="59"/>
    </row>
    <row r="430" spans="1:25" ht="24">
      <c r="A430" s="40" t="s">
        <v>242</v>
      </c>
      <c r="B430" s="24">
        <v>707</v>
      </c>
      <c r="C430" s="25" t="s">
        <v>67</v>
      </c>
      <c r="D430" s="25" t="s">
        <v>20</v>
      </c>
      <c r="E430" s="41" t="s">
        <v>324</v>
      </c>
      <c r="F430" s="41" t="s">
        <v>243</v>
      </c>
      <c r="G430" s="26">
        <v>4702200</v>
      </c>
      <c r="H430" s="26">
        <f>G430</f>
        <v>4702200</v>
      </c>
      <c r="I430" s="26"/>
      <c r="J430" s="26">
        <f>I430</f>
        <v>0</v>
      </c>
      <c r="K430" s="26">
        <f>G430+I430</f>
        <v>4702200</v>
      </c>
      <c r="L430" s="26">
        <f>H430+J430</f>
        <v>4702200</v>
      </c>
      <c r="M430" s="26">
        <v>4702200</v>
      </c>
      <c r="N430" s="26">
        <f>M430</f>
        <v>4702200</v>
      </c>
      <c r="O430" s="26"/>
      <c r="P430" s="26"/>
      <c r="Q430" s="26">
        <f>M430+O430</f>
        <v>4702200</v>
      </c>
      <c r="R430" s="26">
        <f>N430+P430</f>
        <v>4702200</v>
      </c>
      <c r="S430" s="26">
        <v>4702200</v>
      </c>
      <c r="T430" s="26">
        <f>S430</f>
        <v>4702200</v>
      </c>
      <c r="U430" s="27"/>
      <c r="V430" s="27"/>
      <c r="W430" s="27">
        <f>S430+U430</f>
        <v>4702200</v>
      </c>
      <c r="X430" s="27">
        <f>T430+V430</f>
        <v>4702200</v>
      </c>
      <c r="Y430" s="59"/>
    </row>
    <row r="431" spans="1:25">
      <c r="A431" s="28" t="s">
        <v>325</v>
      </c>
      <c r="B431" s="25" t="s">
        <v>234</v>
      </c>
      <c r="C431" s="25" t="s">
        <v>67</v>
      </c>
      <c r="D431" s="25" t="s">
        <v>20</v>
      </c>
      <c r="E431" s="25" t="s">
        <v>326</v>
      </c>
      <c r="F431" s="24"/>
      <c r="G431" s="26">
        <f t="shared" ref="G431:X431" si="344">G432</f>
        <v>135920127.5</v>
      </c>
      <c r="H431" s="26">
        <f t="shared" si="344"/>
        <v>128259400</v>
      </c>
      <c r="I431" s="26">
        <f t="shared" si="344"/>
        <v>0</v>
      </c>
      <c r="J431" s="26">
        <f t="shared" si="344"/>
        <v>0</v>
      </c>
      <c r="K431" s="26">
        <f t="shared" si="344"/>
        <v>135920127.5</v>
      </c>
      <c r="L431" s="26">
        <f t="shared" si="344"/>
        <v>128259400</v>
      </c>
      <c r="M431" s="26">
        <f t="shared" si="344"/>
        <v>135920227.5</v>
      </c>
      <c r="N431" s="26">
        <f t="shared" si="344"/>
        <v>128649000</v>
      </c>
      <c r="O431" s="26">
        <f t="shared" si="344"/>
        <v>0</v>
      </c>
      <c r="P431" s="26">
        <f t="shared" si="344"/>
        <v>0</v>
      </c>
      <c r="Q431" s="26">
        <f t="shared" si="344"/>
        <v>135920227.5</v>
      </c>
      <c r="R431" s="26">
        <f t="shared" si="344"/>
        <v>128649000</v>
      </c>
      <c r="S431" s="26">
        <f t="shared" si="344"/>
        <v>137166126.69999999</v>
      </c>
      <c r="T431" s="26">
        <f t="shared" si="344"/>
        <v>130020800</v>
      </c>
      <c r="U431" s="27">
        <f t="shared" si="344"/>
        <v>0</v>
      </c>
      <c r="V431" s="27">
        <f t="shared" si="344"/>
        <v>0</v>
      </c>
      <c r="W431" s="27">
        <f t="shared" si="344"/>
        <v>137166126.69999999</v>
      </c>
      <c r="X431" s="27">
        <f t="shared" si="344"/>
        <v>130020800</v>
      </c>
      <c r="Y431" s="59"/>
    </row>
    <row r="432" spans="1:25" ht="24">
      <c r="A432" s="28" t="s">
        <v>327</v>
      </c>
      <c r="B432" s="25" t="s">
        <v>234</v>
      </c>
      <c r="C432" s="25" t="s">
        <v>67</v>
      </c>
      <c r="D432" s="25" t="s">
        <v>20</v>
      </c>
      <c r="E432" s="25" t="s">
        <v>328</v>
      </c>
      <c r="F432" s="24"/>
      <c r="G432" s="26">
        <f>G433+G439+G443+G435+G441+G445+G437+G447</f>
        <v>135920127.5</v>
      </c>
      <c r="H432" s="26">
        <f t="shared" ref="H432:X432" si="345">H433+H439+H443+H435+H441+H445+H437+H447</f>
        <v>128259400</v>
      </c>
      <c r="I432" s="26">
        <f t="shared" si="345"/>
        <v>0</v>
      </c>
      <c r="J432" s="26">
        <f t="shared" si="345"/>
        <v>0</v>
      </c>
      <c r="K432" s="26">
        <f t="shared" si="345"/>
        <v>135920127.5</v>
      </c>
      <c r="L432" s="26">
        <f t="shared" si="345"/>
        <v>128259400</v>
      </c>
      <c r="M432" s="26">
        <f t="shared" si="345"/>
        <v>135920227.5</v>
      </c>
      <c r="N432" s="26">
        <f t="shared" si="345"/>
        <v>128649000</v>
      </c>
      <c r="O432" s="26">
        <f t="shared" si="345"/>
        <v>0</v>
      </c>
      <c r="P432" s="26">
        <f t="shared" si="345"/>
        <v>0</v>
      </c>
      <c r="Q432" s="26">
        <f t="shared" si="345"/>
        <v>135920227.5</v>
      </c>
      <c r="R432" s="26">
        <f t="shared" si="345"/>
        <v>128649000</v>
      </c>
      <c r="S432" s="26">
        <f t="shared" si="345"/>
        <v>137166126.69999999</v>
      </c>
      <c r="T432" s="26">
        <f t="shared" si="345"/>
        <v>130020800</v>
      </c>
      <c r="U432" s="26">
        <f t="shared" si="345"/>
        <v>0</v>
      </c>
      <c r="V432" s="26">
        <f t="shared" si="345"/>
        <v>0</v>
      </c>
      <c r="W432" s="26">
        <f>W433+W439+W443+W435+W441+W445+W437+W447</f>
        <v>137166126.69999999</v>
      </c>
      <c r="X432" s="26">
        <f t="shared" si="345"/>
        <v>130020800</v>
      </c>
      <c r="Y432" s="59"/>
    </row>
    <row r="433" spans="1:25" ht="48">
      <c r="A433" s="28" t="s">
        <v>329</v>
      </c>
      <c r="B433" s="25" t="s">
        <v>234</v>
      </c>
      <c r="C433" s="25" t="s">
        <v>67</v>
      </c>
      <c r="D433" s="25" t="s">
        <v>20</v>
      </c>
      <c r="E433" s="25" t="s">
        <v>330</v>
      </c>
      <c r="F433" s="24"/>
      <c r="G433" s="26">
        <f t="shared" ref="G433:X433" si="346">G434</f>
        <v>2476300</v>
      </c>
      <c r="H433" s="26">
        <f t="shared" si="346"/>
        <v>2476300</v>
      </c>
      <c r="I433" s="26">
        <f t="shared" si="346"/>
        <v>0</v>
      </c>
      <c r="J433" s="26">
        <f t="shared" si="346"/>
        <v>0</v>
      </c>
      <c r="K433" s="26">
        <f t="shared" si="346"/>
        <v>2476300</v>
      </c>
      <c r="L433" s="26">
        <f t="shared" si="346"/>
        <v>2476300</v>
      </c>
      <c r="M433" s="26">
        <f t="shared" si="346"/>
        <v>2865800</v>
      </c>
      <c r="N433" s="26">
        <f t="shared" si="346"/>
        <v>2865800</v>
      </c>
      <c r="O433" s="26">
        <f t="shared" si="346"/>
        <v>0</v>
      </c>
      <c r="P433" s="26">
        <f t="shared" si="346"/>
        <v>0</v>
      </c>
      <c r="Q433" s="26">
        <f t="shared" si="346"/>
        <v>2865800</v>
      </c>
      <c r="R433" s="26">
        <f t="shared" si="346"/>
        <v>2865800</v>
      </c>
      <c r="S433" s="26">
        <f t="shared" si="346"/>
        <v>3143500</v>
      </c>
      <c r="T433" s="26">
        <f t="shared" si="346"/>
        <v>3143500</v>
      </c>
      <c r="U433" s="27">
        <f t="shared" si="346"/>
        <v>0</v>
      </c>
      <c r="V433" s="27">
        <f t="shared" si="346"/>
        <v>0</v>
      </c>
      <c r="W433" s="27">
        <f t="shared" si="346"/>
        <v>3143500</v>
      </c>
      <c r="X433" s="27">
        <f t="shared" si="346"/>
        <v>3143500</v>
      </c>
      <c r="Y433" s="59"/>
    </row>
    <row r="434" spans="1:25" ht="24">
      <c r="A434" s="28" t="s">
        <v>242</v>
      </c>
      <c r="B434" s="25" t="s">
        <v>234</v>
      </c>
      <c r="C434" s="25" t="s">
        <v>67</v>
      </c>
      <c r="D434" s="25" t="s">
        <v>20</v>
      </c>
      <c r="E434" s="25" t="s">
        <v>330</v>
      </c>
      <c r="F434" s="24">
        <v>600</v>
      </c>
      <c r="G434" s="26">
        <v>2476300</v>
      </c>
      <c r="H434" s="26">
        <f>G434</f>
        <v>2476300</v>
      </c>
      <c r="I434" s="26"/>
      <c r="J434" s="26"/>
      <c r="K434" s="26">
        <f t="shared" ref="K434:L434" si="347">G434+I434</f>
        <v>2476300</v>
      </c>
      <c r="L434" s="26">
        <f t="shared" si="347"/>
        <v>2476300</v>
      </c>
      <c r="M434" s="26">
        <v>2865800</v>
      </c>
      <c r="N434" s="26">
        <f>M434</f>
        <v>2865800</v>
      </c>
      <c r="O434" s="26"/>
      <c r="P434" s="26"/>
      <c r="Q434" s="26">
        <f t="shared" ref="Q434:R434" si="348">M434+O434</f>
        <v>2865800</v>
      </c>
      <c r="R434" s="26">
        <f t="shared" si="348"/>
        <v>2865800</v>
      </c>
      <c r="S434" s="26">
        <v>3143500</v>
      </c>
      <c r="T434" s="26">
        <f>S434</f>
        <v>3143500</v>
      </c>
      <c r="U434" s="27"/>
      <c r="V434" s="27"/>
      <c r="W434" s="27">
        <f t="shared" ref="W434:X440" si="349">S434+U434</f>
        <v>3143500</v>
      </c>
      <c r="X434" s="27">
        <f t="shared" si="349"/>
        <v>3143500</v>
      </c>
      <c r="Y434" s="59"/>
    </row>
    <row r="435" spans="1:25" ht="51" customHeight="1">
      <c r="A435" s="40" t="s">
        <v>331</v>
      </c>
      <c r="B435" s="41" t="s">
        <v>234</v>
      </c>
      <c r="C435" s="25" t="s">
        <v>67</v>
      </c>
      <c r="D435" s="25" t="s">
        <v>20</v>
      </c>
      <c r="E435" s="41" t="s">
        <v>332</v>
      </c>
      <c r="F435" s="41"/>
      <c r="G435" s="26">
        <f t="shared" ref="G435:X435" si="350">G436</f>
        <v>15234400</v>
      </c>
      <c r="H435" s="26">
        <f t="shared" si="350"/>
        <v>15234400</v>
      </c>
      <c r="I435" s="26">
        <f t="shared" si="350"/>
        <v>0</v>
      </c>
      <c r="J435" s="26">
        <f t="shared" si="350"/>
        <v>0</v>
      </c>
      <c r="K435" s="26">
        <f>K436</f>
        <v>15234400</v>
      </c>
      <c r="L435" s="26">
        <f t="shared" si="350"/>
        <v>15234400</v>
      </c>
      <c r="M435" s="26">
        <f t="shared" si="350"/>
        <v>15234400</v>
      </c>
      <c r="N435" s="26">
        <f t="shared" si="350"/>
        <v>15234400</v>
      </c>
      <c r="O435" s="26">
        <f t="shared" si="350"/>
        <v>0</v>
      </c>
      <c r="P435" s="26">
        <f t="shared" si="350"/>
        <v>0</v>
      </c>
      <c r="Q435" s="26">
        <f>Q436</f>
        <v>15234400</v>
      </c>
      <c r="R435" s="26">
        <f t="shared" si="350"/>
        <v>15234400</v>
      </c>
      <c r="S435" s="26">
        <f t="shared" si="350"/>
        <v>15234400</v>
      </c>
      <c r="T435" s="26">
        <f t="shared" si="350"/>
        <v>15234400</v>
      </c>
      <c r="U435" s="27">
        <f t="shared" si="350"/>
        <v>0</v>
      </c>
      <c r="V435" s="27">
        <f t="shared" si="350"/>
        <v>0</v>
      </c>
      <c r="W435" s="27">
        <f>W436</f>
        <v>15234400</v>
      </c>
      <c r="X435" s="27">
        <f t="shared" si="350"/>
        <v>15234400</v>
      </c>
      <c r="Y435" s="59"/>
    </row>
    <row r="436" spans="1:25" ht="24">
      <c r="A436" s="40" t="s">
        <v>242</v>
      </c>
      <c r="B436" s="41" t="s">
        <v>234</v>
      </c>
      <c r="C436" s="25" t="s">
        <v>67</v>
      </c>
      <c r="D436" s="25" t="s">
        <v>20</v>
      </c>
      <c r="E436" s="41" t="s">
        <v>332</v>
      </c>
      <c r="F436" s="41" t="s">
        <v>243</v>
      </c>
      <c r="G436" s="26">
        <v>15234400</v>
      </c>
      <c r="H436" s="26">
        <f>G436</f>
        <v>15234400</v>
      </c>
      <c r="I436" s="26"/>
      <c r="J436" s="26"/>
      <c r="K436" s="26">
        <f>G436+I436</f>
        <v>15234400</v>
      </c>
      <c r="L436" s="26">
        <f>H436+J436</f>
        <v>15234400</v>
      </c>
      <c r="M436" s="26">
        <v>15234400</v>
      </c>
      <c r="N436" s="26">
        <f>M436</f>
        <v>15234400</v>
      </c>
      <c r="O436" s="26"/>
      <c r="P436" s="26"/>
      <c r="Q436" s="26">
        <f>M436+O436</f>
        <v>15234400</v>
      </c>
      <c r="R436" s="26">
        <f>N436+P436</f>
        <v>15234400</v>
      </c>
      <c r="S436" s="26">
        <v>15234400</v>
      </c>
      <c r="T436" s="26">
        <f>S436</f>
        <v>15234400</v>
      </c>
      <c r="U436" s="27"/>
      <c r="V436" s="27"/>
      <c r="W436" s="27">
        <f>S436+U436</f>
        <v>15234400</v>
      </c>
      <c r="X436" s="27">
        <f>T436+V436</f>
        <v>15234400</v>
      </c>
      <c r="Y436" s="59"/>
    </row>
    <row r="437" spans="1:25" ht="36">
      <c r="A437" s="40" t="s">
        <v>333</v>
      </c>
      <c r="B437" s="41" t="s">
        <v>234</v>
      </c>
      <c r="C437" s="25" t="s">
        <v>67</v>
      </c>
      <c r="D437" s="25" t="s">
        <v>20</v>
      </c>
      <c r="E437" s="41" t="s">
        <v>334</v>
      </c>
      <c r="F437" s="41"/>
      <c r="G437" s="26">
        <f>G438</f>
        <v>3146400</v>
      </c>
      <c r="H437" s="26">
        <f t="shared" ref="H437:X437" si="351">H438</f>
        <v>3146400</v>
      </c>
      <c r="I437" s="26">
        <f t="shared" si="351"/>
        <v>0</v>
      </c>
      <c r="J437" s="26">
        <f t="shared" si="351"/>
        <v>0</v>
      </c>
      <c r="K437" s="26">
        <f t="shared" si="351"/>
        <v>3146400</v>
      </c>
      <c r="L437" s="26">
        <f t="shared" si="351"/>
        <v>3146400</v>
      </c>
      <c r="M437" s="26">
        <f t="shared" si="351"/>
        <v>1067000</v>
      </c>
      <c r="N437" s="26">
        <f t="shared" si="351"/>
        <v>1067000</v>
      </c>
      <c r="O437" s="26">
        <f t="shared" si="351"/>
        <v>0</v>
      </c>
      <c r="P437" s="26">
        <f t="shared" si="351"/>
        <v>0</v>
      </c>
      <c r="Q437" s="26">
        <f t="shared" si="351"/>
        <v>1067000</v>
      </c>
      <c r="R437" s="26">
        <f t="shared" si="351"/>
        <v>1067000</v>
      </c>
      <c r="S437" s="26">
        <f t="shared" si="351"/>
        <v>0</v>
      </c>
      <c r="T437" s="26">
        <f t="shared" si="351"/>
        <v>0</v>
      </c>
      <c r="U437" s="26">
        <f t="shared" si="351"/>
        <v>0</v>
      </c>
      <c r="V437" s="26">
        <f t="shared" si="351"/>
        <v>0</v>
      </c>
      <c r="W437" s="26">
        <f t="shared" si="351"/>
        <v>0</v>
      </c>
      <c r="X437" s="26">
        <f t="shared" si="351"/>
        <v>0</v>
      </c>
      <c r="Y437" s="59"/>
    </row>
    <row r="438" spans="1:25" ht="24">
      <c r="A438" s="40" t="s">
        <v>242</v>
      </c>
      <c r="B438" s="41" t="s">
        <v>234</v>
      </c>
      <c r="C438" s="25" t="s">
        <v>67</v>
      </c>
      <c r="D438" s="25" t="s">
        <v>20</v>
      </c>
      <c r="E438" s="41" t="s">
        <v>334</v>
      </c>
      <c r="F438" s="41">
        <v>600</v>
      </c>
      <c r="G438" s="26">
        <v>3146400</v>
      </c>
      <c r="H438" s="26">
        <f>G438</f>
        <v>3146400</v>
      </c>
      <c r="I438" s="26"/>
      <c r="J438" s="26"/>
      <c r="K438" s="26">
        <f>G438+I438</f>
        <v>3146400</v>
      </c>
      <c r="L438" s="26">
        <f>H438+J438</f>
        <v>3146400</v>
      </c>
      <c r="M438" s="26">
        <v>1067000</v>
      </c>
      <c r="N438" s="26">
        <f>M438</f>
        <v>1067000</v>
      </c>
      <c r="O438" s="26"/>
      <c r="P438" s="26"/>
      <c r="Q438" s="26">
        <f>M438+O438</f>
        <v>1067000</v>
      </c>
      <c r="R438" s="26">
        <f>N438+P438</f>
        <v>1067000</v>
      </c>
      <c r="S438" s="26">
        <v>0</v>
      </c>
      <c r="T438" s="26">
        <f>S438</f>
        <v>0</v>
      </c>
      <c r="U438" s="27"/>
      <c r="V438" s="27"/>
      <c r="W438" s="27">
        <f>S438+U438</f>
        <v>0</v>
      </c>
      <c r="X438" s="27">
        <f>T438+V438</f>
        <v>0</v>
      </c>
      <c r="Y438" s="59"/>
    </row>
    <row r="439" spans="1:25" ht="24">
      <c r="A439" s="28" t="s">
        <v>335</v>
      </c>
      <c r="B439" s="25" t="s">
        <v>234</v>
      </c>
      <c r="C439" s="25" t="s">
        <v>67</v>
      </c>
      <c r="D439" s="25" t="s">
        <v>20</v>
      </c>
      <c r="E439" s="25" t="s">
        <v>336</v>
      </c>
      <c r="F439" s="24"/>
      <c r="G439" s="26">
        <f t="shared" ref="G439:X439" si="352">G440</f>
        <v>55410000</v>
      </c>
      <c r="H439" s="26">
        <f t="shared" si="352"/>
        <v>55410000</v>
      </c>
      <c r="I439" s="26">
        <f t="shared" si="352"/>
        <v>0</v>
      </c>
      <c r="J439" s="26">
        <f t="shared" si="352"/>
        <v>0</v>
      </c>
      <c r="K439" s="26">
        <f t="shared" si="352"/>
        <v>55410000</v>
      </c>
      <c r="L439" s="26">
        <f t="shared" si="352"/>
        <v>55410000</v>
      </c>
      <c r="M439" s="26">
        <f t="shared" si="352"/>
        <v>55410000</v>
      </c>
      <c r="N439" s="26">
        <f t="shared" si="352"/>
        <v>55410000</v>
      </c>
      <c r="O439" s="26">
        <f t="shared" si="352"/>
        <v>0</v>
      </c>
      <c r="P439" s="26">
        <f t="shared" si="352"/>
        <v>0</v>
      </c>
      <c r="Q439" s="26">
        <f t="shared" si="352"/>
        <v>55410000</v>
      </c>
      <c r="R439" s="26">
        <f t="shared" si="352"/>
        <v>55410000</v>
      </c>
      <c r="S439" s="26">
        <f t="shared" si="352"/>
        <v>55410000</v>
      </c>
      <c r="T439" s="26">
        <f t="shared" si="352"/>
        <v>55410000</v>
      </c>
      <c r="U439" s="27">
        <f t="shared" si="352"/>
        <v>0</v>
      </c>
      <c r="V439" s="27">
        <f t="shared" si="352"/>
        <v>0</v>
      </c>
      <c r="W439" s="27">
        <f t="shared" si="352"/>
        <v>55410000</v>
      </c>
      <c r="X439" s="27">
        <f t="shared" si="352"/>
        <v>55410000</v>
      </c>
      <c r="Y439" s="59"/>
    </row>
    <row r="440" spans="1:25" ht="24">
      <c r="A440" s="28" t="s">
        <v>242</v>
      </c>
      <c r="B440" s="25" t="s">
        <v>234</v>
      </c>
      <c r="C440" s="25" t="s">
        <v>67</v>
      </c>
      <c r="D440" s="25" t="s">
        <v>20</v>
      </c>
      <c r="E440" s="25" t="s">
        <v>336</v>
      </c>
      <c r="F440" s="24">
        <v>600</v>
      </c>
      <c r="G440" s="26">
        <v>55410000</v>
      </c>
      <c r="H440" s="26">
        <f>G440</f>
        <v>55410000</v>
      </c>
      <c r="I440" s="26"/>
      <c r="J440" s="26"/>
      <c r="K440" s="26">
        <f t="shared" ref="K440:L440" si="353">G440+I440</f>
        <v>55410000</v>
      </c>
      <c r="L440" s="26">
        <f t="shared" si="353"/>
        <v>55410000</v>
      </c>
      <c r="M440" s="26">
        <v>55410000</v>
      </c>
      <c r="N440" s="26">
        <f>M440</f>
        <v>55410000</v>
      </c>
      <c r="O440" s="26"/>
      <c r="P440" s="26"/>
      <c r="Q440" s="26">
        <f t="shared" ref="Q440:R440" si="354">M440+O440</f>
        <v>55410000</v>
      </c>
      <c r="R440" s="26">
        <f t="shared" si="354"/>
        <v>55410000</v>
      </c>
      <c r="S440" s="26">
        <v>55410000</v>
      </c>
      <c r="T440" s="26">
        <f>S440</f>
        <v>55410000</v>
      </c>
      <c r="U440" s="27"/>
      <c r="V440" s="27"/>
      <c r="W440" s="27">
        <f t="shared" si="349"/>
        <v>55410000</v>
      </c>
      <c r="X440" s="27">
        <f t="shared" si="349"/>
        <v>55410000</v>
      </c>
      <c r="Y440" s="59"/>
    </row>
    <row r="441" spans="1:25" ht="36">
      <c r="A441" s="40" t="s">
        <v>333</v>
      </c>
      <c r="B441" s="41" t="s">
        <v>234</v>
      </c>
      <c r="C441" s="25" t="s">
        <v>67</v>
      </c>
      <c r="D441" s="25" t="s">
        <v>20</v>
      </c>
      <c r="E441" s="41" t="s">
        <v>337</v>
      </c>
      <c r="F441" s="41"/>
      <c r="G441" s="26">
        <f t="shared" ref="G441:X441" si="355">G442</f>
        <v>53053400</v>
      </c>
      <c r="H441" s="26">
        <f t="shared" si="355"/>
        <v>51992300</v>
      </c>
      <c r="I441" s="26">
        <f t="shared" si="355"/>
        <v>0</v>
      </c>
      <c r="J441" s="26">
        <f t="shared" si="355"/>
        <v>0</v>
      </c>
      <c r="K441" s="26">
        <f t="shared" si="355"/>
        <v>53053400</v>
      </c>
      <c r="L441" s="26">
        <f t="shared" si="355"/>
        <v>51992300</v>
      </c>
      <c r="M441" s="26">
        <f t="shared" si="355"/>
        <v>55175400</v>
      </c>
      <c r="N441" s="26">
        <f t="shared" si="355"/>
        <v>54071800</v>
      </c>
      <c r="O441" s="26">
        <f t="shared" si="355"/>
        <v>0</v>
      </c>
      <c r="P441" s="26">
        <f t="shared" si="355"/>
        <v>0</v>
      </c>
      <c r="Q441" s="26">
        <f t="shared" si="355"/>
        <v>55175400</v>
      </c>
      <c r="R441" s="26">
        <f t="shared" si="355"/>
        <v>54071800</v>
      </c>
      <c r="S441" s="26">
        <f t="shared" si="355"/>
        <v>57380600</v>
      </c>
      <c r="T441" s="26">
        <f t="shared" si="355"/>
        <v>56232900</v>
      </c>
      <c r="U441" s="27">
        <f t="shared" si="355"/>
        <v>0</v>
      </c>
      <c r="V441" s="27">
        <f t="shared" si="355"/>
        <v>0</v>
      </c>
      <c r="W441" s="27">
        <f t="shared" si="355"/>
        <v>57380600</v>
      </c>
      <c r="X441" s="27">
        <f t="shared" si="355"/>
        <v>56232900</v>
      </c>
      <c r="Y441" s="59"/>
    </row>
    <row r="442" spans="1:25" ht="24">
      <c r="A442" s="40" t="s">
        <v>242</v>
      </c>
      <c r="B442" s="41" t="s">
        <v>234</v>
      </c>
      <c r="C442" s="25" t="s">
        <v>67</v>
      </c>
      <c r="D442" s="25" t="s">
        <v>20</v>
      </c>
      <c r="E442" s="41" t="s">
        <v>337</v>
      </c>
      <c r="F442" s="41" t="s">
        <v>243</v>
      </c>
      <c r="G442" s="26">
        <f>H442+1061100</f>
        <v>53053400</v>
      </c>
      <c r="H442" s="26">
        <v>51992300</v>
      </c>
      <c r="I442" s="26"/>
      <c r="J442" s="26"/>
      <c r="K442" s="26">
        <f>G442+I442</f>
        <v>53053400</v>
      </c>
      <c r="L442" s="26">
        <f>H442+J442</f>
        <v>51992300</v>
      </c>
      <c r="M442" s="26">
        <f>N442+1103600</f>
        <v>55175400</v>
      </c>
      <c r="N442" s="26">
        <v>54071800</v>
      </c>
      <c r="O442" s="26"/>
      <c r="P442" s="26"/>
      <c r="Q442" s="26">
        <f>M442+O442</f>
        <v>55175400</v>
      </c>
      <c r="R442" s="26">
        <f>N442+P442</f>
        <v>54071800</v>
      </c>
      <c r="S442" s="26">
        <f>T442+1147700</f>
        <v>57380600</v>
      </c>
      <c r="T442" s="26">
        <v>56232900</v>
      </c>
      <c r="U442" s="27"/>
      <c r="V442" s="27"/>
      <c r="W442" s="27">
        <f>S442+U442</f>
        <v>57380600</v>
      </c>
      <c r="X442" s="27">
        <f>T442+V442</f>
        <v>56232900</v>
      </c>
      <c r="Y442" s="59"/>
    </row>
    <row r="443" spans="1:25" ht="60">
      <c r="A443" s="28" t="s">
        <v>338</v>
      </c>
      <c r="B443" s="25" t="s">
        <v>234</v>
      </c>
      <c r="C443" s="25" t="s">
        <v>67</v>
      </c>
      <c r="D443" s="25" t="s">
        <v>20</v>
      </c>
      <c r="E443" s="25" t="s">
        <v>339</v>
      </c>
      <c r="F443" s="24"/>
      <c r="G443" s="26">
        <f t="shared" ref="G443:X443" si="356">G444</f>
        <v>6224427.5</v>
      </c>
      <c r="H443" s="26">
        <f t="shared" si="356"/>
        <v>0</v>
      </c>
      <c r="I443" s="26">
        <f t="shared" si="356"/>
        <v>0</v>
      </c>
      <c r="J443" s="26">
        <f t="shared" si="356"/>
        <v>0</v>
      </c>
      <c r="K443" s="26">
        <f t="shared" si="356"/>
        <v>6224427.5</v>
      </c>
      <c r="L443" s="26">
        <f t="shared" si="356"/>
        <v>0</v>
      </c>
      <c r="M443" s="26">
        <f t="shared" si="356"/>
        <v>5834927.5</v>
      </c>
      <c r="N443" s="26">
        <f t="shared" si="356"/>
        <v>0</v>
      </c>
      <c r="O443" s="26">
        <f t="shared" si="356"/>
        <v>0</v>
      </c>
      <c r="P443" s="26">
        <f t="shared" si="356"/>
        <v>0</v>
      </c>
      <c r="Q443" s="26">
        <f t="shared" si="356"/>
        <v>5834927.5</v>
      </c>
      <c r="R443" s="26">
        <f t="shared" si="356"/>
        <v>0</v>
      </c>
      <c r="S443" s="26">
        <f t="shared" si="356"/>
        <v>5686726.7000000002</v>
      </c>
      <c r="T443" s="26">
        <f t="shared" si="356"/>
        <v>0</v>
      </c>
      <c r="U443" s="27">
        <f t="shared" si="356"/>
        <v>0</v>
      </c>
      <c r="V443" s="27">
        <f t="shared" si="356"/>
        <v>0</v>
      </c>
      <c r="W443" s="27">
        <f t="shared" si="356"/>
        <v>5686726.7000000002</v>
      </c>
      <c r="X443" s="27">
        <f t="shared" si="356"/>
        <v>0</v>
      </c>
      <c r="Y443" s="59"/>
    </row>
    <row r="444" spans="1:25" ht="24">
      <c r="A444" s="28" t="s">
        <v>242</v>
      </c>
      <c r="B444" s="25" t="s">
        <v>234</v>
      </c>
      <c r="C444" s="25" t="s">
        <v>67</v>
      </c>
      <c r="D444" s="25" t="s">
        <v>20</v>
      </c>
      <c r="E444" s="25" t="s">
        <v>339</v>
      </c>
      <c r="F444" s="24">
        <v>600</v>
      </c>
      <c r="G444" s="26">
        <v>6224427.5</v>
      </c>
      <c r="H444" s="26"/>
      <c r="I444" s="26"/>
      <c r="J444" s="26"/>
      <c r="K444" s="26">
        <f>G444+I444</f>
        <v>6224427.5</v>
      </c>
      <c r="L444" s="26">
        <f>H444+J444</f>
        <v>0</v>
      </c>
      <c r="M444" s="26">
        <v>5834927.5</v>
      </c>
      <c r="N444" s="26"/>
      <c r="O444" s="26"/>
      <c r="P444" s="26"/>
      <c r="Q444" s="26">
        <f>M444+O444</f>
        <v>5834927.5</v>
      </c>
      <c r="R444" s="26">
        <f>N444+P444</f>
        <v>0</v>
      </c>
      <c r="S444" s="26">
        <v>5686726.7000000002</v>
      </c>
      <c r="T444" s="26"/>
      <c r="U444" s="27"/>
      <c r="V444" s="27"/>
      <c r="W444" s="27">
        <f>S444+U444</f>
        <v>5686726.7000000002</v>
      </c>
      <c r="X444" s="27">
        <f>T444+V444</f>
        <v>0</v>
      </c>
      <c r="Y444" s="59"/>
    </row>
    <row r="445" spans="1:25" ht="36">
      <c r="A445" s="28" t="s">
        <v>340</v>
      </c>
      <c r="B445" s="41" t="s">
        <v>234</v>
      </c>
      <c r="C445" s="25" t="s">
        <v>67</v>
      </c>
      <c r="D445" s="25" t="s">
        <v>20</v>
      </c>
      <c r="E445" s="41" t="s">
        <v>341</v>
      </c>
      <c r="F445" s="41"/>
      <c r="G445" s="26">
        <f t="shared" ref="G445:X445" si="357">G446</f>
        <v>310900</v>
      </c>
      <c r="H445" s="26">
        <f t="shared" si="357"/>
        <v>0</v>
      </c>
      <c r="I445" s="26">
        <f t="shared" si="357"/>
        <v>0</v>
      </c>
      <c r="J445" s="26">
        <f t="shared" si="357"/>
        <v>0</v>
      </c>
      <c r="K445" s="26">
        <f t="shared" si="357"/>
        <v>310900</v>
      </c>
      <c r="L445" s="26">
        <f t="shared" si="357"/>
        <v>0</v>
      </c>
      <c r="M445" s="26">
        <f t="shared" si="357"/>
        <v>310900</v>
      </c>
      <c r="N445" s="26">
        <f t="shared" si="357"/>
        <v>0</v>
      </c>
      <c r="O445" s="26">
        <f t="shared" si="357"/>
        <v>0</v>
      </c>
      <c r="P445" s="26">
        <f t="shared" si="357"/>
        <v>0</v>
      </c>
      <c r="Q445" s="26">
        <f t="shared" si="357"/>
        <v>310900</v>
      </c>
      <c r="R445" s="26">
        <f t="shared" si="357"/>
        <v>0</v>
      </c>
      <c r="S445" s="26">
        <f t="shared" si="357"/>
        <v>310900</v>
      </c>
      <c r="T445" s="26">
        <f t="shared" si="357"/>
        <v>0</v>
      </c>
      <c r="U445" s="27">
        <f t="shared" si="357"/>
        <v>0</v>
      </c>
      <c r="V445" s="27">
        <f t="shared" si="357"/>
        <v>0</v>
      </c>
      <c r="W445" s="27">
        <f t="shared" si="357"/>
        <v>310900</v>
      </c>
      <c r="X445" s="27">
        <f t="shared" si="357"/>
        <v>0</v>
      </c>
      <c r="Y445" s="59"/>
    </row>
    <row r="446" spans="1:25" ht="24">
      <c r="A446" s="40" t="s">
        <v>242</v>
      </c>
      <c r="B446" s="41" t="s">
        <v>234</v>
      </c>
      <c r="C446" s="25" t="s">
        <v>67</v>
      </c>
      <c r="D446" s="25" t="s">
        <v>20</v>
      </c>
      <c r="E446" s="41" t="s">
        <v>341</v>
      </c>
      <c r="F446" s="41" t="s">
        <v>243</v>
      </c>
      <c r="G446" s="26">
        <f>269300+41600</f>
        <v>310900</v>
      </c>
      <c r="H446" s="26"/>
      <c r="I446" s="26"/>
      <c r="J446" s="26"/>
      <c r="K446" s="26">
        <f>G446+I446</f>
        <v>310900</v>
      </c>
      <c r="L446" s="26">
        <f>H446+J446</f>
        <v>0</v>
      </c>
      <c r="M446" s="26">
        <f>281600+29300</f>
        <v>310900</v>
      </c>
      <c r="N446" s="26"/>
      <c r="O446" s="26"/>
      <c r="P446" s="26"/>
      <c r="Q446" s="26">
        <f>M446+O446</f>
        <v>310900</v>
      </c>
      <c r="R446" s="26">
        <f>N446+P446</f>
        <v>0</v>
      </c>
      <c r="S446" s="26">
        <f>281600+29300</f>
        <v>310900</v>
      </c>
      <c r="T446" s="26">
        <v>0</v>
      </c>
      <c r="U446" s="27"/>
      <c r="V446" s="27"/>
      <c r="W446" s="27">
        <f>S446+U446</f>
        <v>310900</v>
      </c>
      <c r="X446" s="27">
        <f>T446+V446</f>
        <v>0</v>
      </c>
      <c r="Y446" s="59"/>
    </row>
    <row r="447" spans="1:25" ht="36">
      <c r="A447" s="40" t="s">
        <v>342</v>
      </c>
      <c r="B447" s="41" t="s">
        <v>234</v>
      </c>
      <c r="C447" s="25" t="s">
        <v>67</v>
      </c>
      <c r="D447" s="25" t="s">
        <v>20</v>
      </c>
      <c r="E447" s="41" t="s">
        <v>343</v>
      </c>
      <c r="F447" s="41"/>
      <c r="G447" s="26">
        <f>G448</f>
        <v>64300</v>
      </c>
      <c r="H447" s="26">
        <f t="shared" ref="H447:X447" si="358">H448</f>
        <v>0</v>
      </c>
      <c r="I447" s="26">
        <f t="shared" si="358"/>
        <v>0</v>
      </c>
      <c r="J447" s="26">
        <f t="shared" si="358"/>
        <v>0</v>
      </c>
      <c r="K447" s="26">
        <f t="shared" si="358"/>
        <v>64300</v>
      </c>
      <c r="L447" s="26">
        <f t="shared" si="358"/>
        <v>0</v>
      </c>
      <c r="M447" s="26">
        <f t="shared" si="358"/>
        <v>21800</v>
      </c>
      <c r="N447" s="26">
        <f t="shared" si="358"/>
        <v>0</v>
      </c>
      <c r="O447" s="26">
        <f t="shared" si="358"/>
        <v>0</v>
      </c>
      <c r="P447" s="26">
        <f t="shared" si="358"/>
        <v>0</v>
      </c>
      <c r="Q447" s="26">
        <f t="shared" si="358"/>
        <v>21800</v>
      </c>
      <c r="R447" s="26">
        <f t="shared" si="358"/>
        <v>0</v>
      </c>
      <c r="S447" s="26">
        <f t="shared" si="358"/>
        <v>0</v>
      </c>
      <c r="T447" s="26">
        <f t="shared" si="358"/>
        <v>0</v>
      </c>
      <c r="U447" s="26">
        <f t="shared" si="358"/>
        <v>0</v>
      </c>
      <c r="V447" s="26">
        <f t="shared" si="358"/>
        <v>0</v>
      </c>
      <c r="W447" s="26">
        <f t="shared" si="358"/>
        <v>0</v>
      </c>
      <c r="X447" s="26">
        <f t="shared" si="358"/>
        <v>0</v>
      </c>
      <c r="Y447" s="59"/>
    </row>
    <row r="448" spans="1:25" ht="24">
      <c r="A448" s="40" t="s">
        <v>242</v>
      </c>
      <c r="B448" s="41" t="s">
        <v>234</v>
      </c>
      <c r="C448" s="25" t="s">
        <v>67</v>
      </c>
      <c r="D448" s="25" t="s">
        <v>20</v>
      </c>
      <c r="E448" s="41" t="s">
        <v>343</v>
      </c>
      <c r="F448" s="41">
        <v>600</v>
      </c>
      <c r="G448" s="26">
        <f>136400-72100</f>
        <v>64300</v>
      </c>
      <c r="H448" s="26"/>
      <c r="I448" s="26"/>
      <c r="J448" s="26"/>
      <c r="K448" s="26">
        <f>G448+I448</f>
        <v>64300</v>
      </c>
      <c r="L448" s="26">
        <f>H448+J448</f>
        <v>0</v>
      </c>
      <c r="M448" s="26">
        <f>141800-120000</f>
        <v>21800</v>
      </c>
      <c r="N448" s="26"/>
      <c r="O448" s="26"/>
      <c r="P448" s="26"/>
      <c r="Q448" s="26">
        <f>M448+O448</f>
        <v>21800</v>
      </c>
      <c r="R448" s="26">
        <f>N448+P448</f>
        <v>0</v>
      </c>
      <c r="S448" s="26">
        <v>0</v>
      </c>
      <c r="T448" s="26"/>
      <c r="U448" s="27"/>
      <c r="V448" s="27"/>
      <c r="W448" s="26">
        <f>S448+U448</f>
        <v>0</v>
      </c>
      <c r="X448" s="26">
        <f>T448+V448</f>
        <v>0</v>
      </c>
      <c r="Y448" s="59"/>
    </row>
    <row r="449" spans="1:25" ht="36" hidden="1">
      <c r="A449" s="28" t="s">
        <v>344</v>
      </c>
      <c r="B449" s="41" t="s">
        <v>234</v>
      </c>
      <c r="C449" s="25" t="s">
        <v>67</v>
      </c>
      <c r="D449" s="25" t="s">
        <v>20</v>
      </c>
      <c r="E449" s="25" t="s">
        <v>345</v>
      </c>
      <c r="F449" s="41"/>
      <c r="G449" s="26">
        <f>G450</f>
        <v>0</v>
      </c>
      <c r="H449" s="26">
        <f t="shared" ref="H449:X451" si="359">H450</f>
        <v>0</v>
      </c>
      <c r="I449" s="26">
        <f t="shared" si="359"/>
        <v>0</v>
      </c>
      <c r="J449" s="26">
        <f t="shared" si="359"/>
        <v>0</v>
      </c>
      <c r="K449" s="26">
        <f t="shared" si="359"/>
        <v>0</v>
      </c>
      <c r="L449" s="26">
        <f t="shared" si="359"/>
        <v>0</v>
      </c>
      <c r="M449" s="26">
        <f t="shared" si="359"/>
        <v>0</v>
      </c>
      <c r="N449" s="26">
        <f t="shared" si="359"/>
        <v>0</v>
      </c>
      <c r="O449" s="26">
        <f t="shared" si="359"/>
        <v>0</v>
      </c>
      <c r="P449" s="26">
        <f t="shared" si="359"/>
        <v>0</v>
      </c>
      <c r="Q449" s="26">
        <f t="shared" si="359"/>
        <v>0</v>
      </c>
      <c r="R449" s="26">
        <f t="shared" si="359"/>
        <v>0</v>
      </c>
      <c r="S449" s="26">
        <f t="shared" si="359"/>
        <v>0</v>
      </c>
      <c r="T449" s="26">
        <f t="shared" si="359"/>
        <v>0</v>
      </c>
      <c r="U449" s="26">
        <f t="shared" si="359"/>
        <v>0</v>
      </c>
      <c r="V449" s="26">
        <f t="shared" si="359"/>
        <v>0</v>
      </c>
      <c r="W449" s="26">
        <f t="shared" si="359"/>
        <v>0</v>
      </c>
      <c r="X449" s="26">
        <f t="shared" si="359"/>
        <v>0</v>
      </c>
      <c r="Y449" s="59"/>
    </row>
    <row r="450" spans="1:25" ht="24" hidden="1">
      <c r="A450" s="40" t="s">
        <v>346</v>
      </c>
      <c r="B450" s="41" t="s">
        <v>234</v>
      </c>
      <c r="C450" s="25" t="s">
        <v>67</v>
      </c>
      <c r="D450" s="25" t="s">
        <v>20</v>
      </c>
      <c r="E450" s="44" t="s">
        <v>347</v>
      </c>
      <c r="F450" s="41"/>
      <c r="G450" s="26">
        <f>G451</f>
        <v>0</v>
      </c>
      <c r="H450" s="26">
        <f t="shared" si="359"/>
        <v>0</v>
      </c>
      <c r="I450" s="26">
        <f t="shared" si="359"/>
        <v>0</v>
      </c>
      <c r="J450" s="26">
        <f t="shared" si="359"/>
        <v>0</v>
      </c>
      <c r="K450" s="26">
        <f t="shared" si="359"/>
        <v>0</v>
      </c>
      <c r="L450" s="26">
        <f t="shared" si="359"/>
        <v>0</v>
      </c>
      <c r="M450" s="26">
        <f t="shared" si="359"/>
        <v>0</v>
      </c>
      <c r="N450" s="26">
        <f t="shared" si="359"/>
        <v>0</v>
      </c>
      <c r="O450" s="26">
        <f t="shared" si="359"/>
        <v>0</v>
      </c>
      <c r="P450" s="26">
        <f t="shared" si="359"/>
        <v>0</v>
      </c>
      <c r="Q450" s="26">
        <f t="shared" si="359"/>
        <v>0</v>
      </c>
      <c r="R450" s="26">
        <f t="shared" si="359"/>
        <v>0</v>
      </c>
      <c r="S450" s="26">
        <f t="shared" si="359"/>
        <v>0</v>
      </c>
      <c r="T450" s="26">
        <f t="shared" si="359"/>
        <v>0</v>
      </c>
      <c r="U450" s="27">
        <f t="shared" si="359"/>
        <v>0</v>
      </c>
      <c r="V450" s="27">
        <f t="shared" si="359"/>
        <v>0</v>
      </c>
      <c r="W450" s="27">
        <f t="shared" si="359"/>
        <v>0</v>
      </c>
      <c r="X450" s="27">
        <f t="shared" si="359"/>
        <v>0</v>
      </c>
      <c r="Y450" s="59"/>
    </row>
    <row r="451" spans="1:25" ht="24" hidden="1">
      <c r="A451" s="28" t="s">
        <v>269</v>
      </c>
      <c r="B451" s="41" t="s">
        <v>234</v>
      </c>
      <c r="C451" s="25" t="s">
        <v>67</v>
      </c>
      <c r="D451" s="25" t="s">
        <v>20</v>
      </c>
      <c r="E451" s="41" t="s">
        <v>348</v>
      </c>
      <c r="F451" s="41"/>
      <c r="G451" s="26">
        <f>G452</f>
        <v>0</v>
      </c>
      <c r="H451" s="26">
        <f t="shared" si="359"/>
        <v>0</v>
      </c>
      <c r="I451" s="26">
        <f t="shared" si="359"/>
        <v>0</v>
      </c>
      <c r="J451" s="26">
        <f t="shared" si="359"/>
        <v>0</v>
      </c>
      <c r="K451" s="26">
        <f t="shared" si="359"/>
        <v>0</v>
      </c>
      <c r="L451" s="26">
        <f t="shared" si="359"/>
        <v>0</v>
      </c>
      <c r="M451" s="26">
        <f t="shared" si="359"/>
        <v>0</v>
      </c>
      <c r="N451" s="26">
        <f t="shared" si="359"/>
        <v>0</v>
      </c>
      <c r="O451" s="26">
        <f t="shared" si="359"/>
        <v>0</v>
      </c>
      <c r="P451" s="26">
        <f t="shared" si="359"/>
        <v>0</v>
      </c>
      <c r="Q451" s="26">
        <f t="shared" si="359"/>
        <v>0</v>
      </c>
      <c r="R451" s="26">
        <f t="shared" si="359"/>
        <v>0</v>
      </c>
      <c r="S451" s="26">
        <f t="shared" si="359"/>
        <v>0</v>
      </c>
      <c r="T451" s="26">
        <f t="shared" si="359"/>
        <v>0</v>
      </c>
      <c r="U451" s="27">
        <f t="shared" si="359"/>
        <v>0</v>
      </c>
      <c r="V451" s="27">
        <f t="shared" si="359"/>
        <v>0</v>
      </c>
      <c r="W451" s="27">
        <f t="shared" si="359"/>
        <v>0</v>
      </c>
      <c r="X451" s="27">
        <f t="shared" si="359"/>
        <v>0</v>
      </c>
      <c r="Y451" s="59"/>
    </row>
    <row r="452" spans="1:25" ht="24" hidden="1">
      <c r="A452" s="40" t="s">
        <v>242</v>
      </c>
      <c r="B452" s="41" t="s">
        <v>234</v>
      </c>
      <c r="C452" s="25" t="s">
        <v>67</v>
      </c>
      <c r="D452" s="25" t="s">
        <v>20</v>
      </c>
      <c r="E452" s="41" t="s">
        <v>348</v>
      </c>
      <c r="F452" s="41">
        <v>600</v>
      </c>
      <c r="G452" s="26"/>
      <c r="H452" s="26"/>
      <c r="I452" s="26"/>
      <c r="J452" s="26"/>
      <c r="K452" s="26">
        <f>G452+I452</f>
        <v>0</v>
      </c>
      <c r="L452" s="26">
        <f>H452+J452</f>
        <v>0</v>
      </c>
      <c r="M452" s="26"/>
      <c r="N452" s="26"/>
      <c r="O452" s="26"/>
      <c r="P452" s="26"/>
      <c r="Q452" s="26">
        <f>M452+O452</f>
        <v>0</v>
      </c>
      <c r="R452" s="26">
        <f>N452+P452</f>
        <v>0</v>
      </c>
      <c r="S452" s="26"/>
      <c r="T452" s="26"/>
      <c r="U452" s="27"/>
      <c r="V452" s="27"/>
      <c r="W452" s="27">
        <f>S452+U452</f>
        <v>0</v>
      </c>
      <c r="X452" s="27">
        <f>T452+V452</f>
        <v>0</v>
      </c>
      <c r="Y452" s="59"/>
    </row>
    <row r="453" spans="1:25" hidden="1">
      <c r="A453" s="30" t="s">
        <v>35</v>
      </c>
      <c r="B453" s="41" t="s">
        <v>234</v>
      </c>
      <c r="C453" s="25" t="s">
        <v>67</v>
      </c>
      <c r="D453" s="25" t="s">
        <v>20</v>
      </c>
      <c r="E453" s="25" t="s">
        <v>36</v>
      </c>
      <c r="F453" s="41"/>
      <c r="G453" s="26">
        <f>G454</f>
        <v>0</v>
      </c>
      <c r="H453" s="26">
        <f t="shared" ref="H453:X455" si="360">H454</f>
        <v>0</v>
      </c>
      <c r="I453" s="26">
        <f t="shared" si="360"/>
        <v>0</v>
      </c>
      <c r="J453" s="26">
        <f t="shared" si="360"/>
        <v>0</v>
      </c>
      <c r="K453" s="26">
        <f t="shared" si="360"/>
        <v>0</v>
      </c>
      <c r="L453" s="26">
        <f t="shared" si="360"/>
        <v>0</v>
      </c>
      <c r="M453" s="26">
        <f t="shared" si="360"/>
        <v>0</v>
      </c>
      <c r="N453" s="26">
        <f t="shared" si="360"/>
        <v>0</v>
      </c>
      <c r="O453" s="26">
        <f t="shared" si="360"/>
        <v>0</v>
      </c>
      <c r="P453" s="26">
        <f t="shared" si="360"/>
        <v>0</v>
      </c>
      <c r="Q453" s="26">
        <f t="shared" si="360"/>
        <v>0</v>
      </c>
      <c r="R453" s="26">
        <f t="shared" si="360"/>
        <v>0</v>
      </c>
      <c r="S453" s="26">
        <f t="shared" si="360"/>
        <v>0</v>
      </c>
      <c r="T453" s="26">
        <f t="shared" si="360"/>
        <v>0</v>
      </c>
      <c r="U453" s="26">
        <f t="shared" si="360"/>
        <v>0</v>
      </c>
      <c r="V453" s="26">
        <f t="shared" si="360"/>
        <v>0</v>
      </c>
      <c r="W453" s="26">
        <f t="shared" si="360"/>
        <v>0</v>
      </c>
      <c r="X453" s="26">
        <f t="shared" si="360"/>
        <v>0</v>
      </c>
      <c r="Y453" s="59"/>
    </row>
    <row r="454" spans="1:25" ht="24" hidden="1">
      <c r="A454" s="30" t="s">
        <v>277</v>
      </c>
      <c r="B454" s="41" t="s">
        <v>234</v>
      </c>
      <c r="C454" s="25" t="s">
        <v>67</v>
      </c>
      <c r="D454" s="25" t="s">
        <v>20</v>
      </c>
      <c r="E454" s="25" t="s">
        <v>278</v>
      </c>
      <c r="F454" s="25"/>
      <c r="G454" s="26">
        <f>G455</f>
        <v>0</v>
      </c>
      <c r="H454" s="26">
        <f t="shared" si="360"/>
        <v>0</v>
      </c>
      <c r="I454" s="26">
        <f t="shared" si="360"/>
        <v>0</v>
      </c>
      <c r="J454" s="26">
        <f t="shared" si="360"/>
        <v>0</v>
      </c>
      <c r="K454" s="26">
        <f t="shared" si="360"/>
        <v>0</v>
      </c>
      <c r="L454" s="26">
        <f t="shared" si="360"/>
        <v>0</v>
      </c>
      <c r="M454" s="26">
        <f t="shared" si="360"/>
        <v>0</v>
      </c>
      <c r="N454" s="26">
        <f t="shared" si="360"/>
        <v>0</v>
      </c>
      <c r="O454" s="26">
        <f t="shared" si="360"/>
        <v>0</v>
      </c>
      <c r="P454" s="26">
        <f t="shared" si="360"/>
        <v>0</v>
      </c>
      <c r="Q454" s="26">
        <f t="shared" si="360"/>
        <v>0</v>
      </c>
      <c r="R454" s="26">
        <f t="shared" si="360"/>
        <v>0</v>
      </c>
      <c r="S454" s="26">
        <f t="shared" si="360"/>
        <v>0</v>
      </c>
      <c r="T454" s="26">
        <f t="shared" si="360"/>
        <v>0</v>
      </c>
      <c r="U454" s="26">
        <f t="shared" si="360"/>
        <v>0</v>
      </c>
      <c r="V454" s="26">
        <f t="shared" si="360"/>
        <v>0</v>
      </c>
      <c r="W454" s="26">
        <f t="shared" si="360"/>
        <v>0</v>
      </c>
      <c r="X454" s="26">
        <f t="shared" si="360"/>
        <v>0</v>
      </c>
      <c r="Y454" s="59"/>
    </row>
    <row r="455" spans="1:25" ht="72" hidden="1">
      <c r="A455" s="28" t="s">
        <v>43</v>
      </c>
      <c r="B455" s="41" t="s">
        <v>234</v>
      </c>
      <c r="C455" s="25" t="s">
        <v>67</v>
      </c>
      <c r="D455" s="25" t="s">
        <v>20</v>
      </c>
      <c r="E455" s="25" t="s">
        <v>279</v>
      </c>
      <c r="F455" s="24"/>
      <c r="G455" s="26">
        <f>G456</f>
        <v>0</v>
      </c>
      <c r="H455" s="26">
        <f t="shared" si="360"/>
        <v>0</v>
      </c>
      <c r="I455" s="26">
        <f t="shared" si="360"/>
        <v>0</v>
      </c>
      <c r="J455" s="26">
        <f t="shared" si="360"/>
        <v>0</v>
      </c>
      <c r="K455" s="26">
        <f t="shared" si="360"/>
        <v>0</v>
      </c>
      <c r="L455" s="26">
        <f t="shared" si="360"/>
        <v>0</v>
      </c>
      <c r="M455" s="26">
        <f t="shared" si="360"/>
        <v>0</v>
      </c>
      <c r="N455" s="26">
        <f t="shared" si="360"/>
        <v>0</v>
      </c>
      <c r="O455" s="26">
        <f t="shared" si="360"/>
        <v>0</v>
      </c>
      <c r="P455" s="26">
        <f t="shared" si="360"/>
        <v>0</v>
      </c>
      <c r="Q455" s="26">
        <f t="shared" si="360"/>
        <v>0</v>
      </c>
      <c r="R455" s="26">
        <f t="shared" si="360"/>
        <v>0</v>
      </c>
      <c r="S455" s="26">
        <f t="shared" si="360"/>
        <v>0</v>
      </c>
      <c r="T455" s="26">
        <f t="shared" si="360"/>
        <v>0</v>
      </c>
      <c r="U455" s="26">
        <f t="shared" si="360"/>
        <v>0</v>
      </c>
      <c r="V455" s="26">
        <f t="shared" si="360"/>
        <v>0</v>
      </c>
      <c r="W455" s="26">
        <f t="shared" si="360"/>
        <v>0</v>
      </c>
      <c r="X455" s="26">
        <f t="shared" si="360"/>
        <v>0</v>
      </c>
      <c r="Y455" s="59"/>
    </row>
    <row r="456" spans="1:25" ht="24" hidden="1">
      <c r="A456" s="45" t="s">
        <v>242</v>
      </c>
      <c r="B456" s="41" t="s">
        <v>234</v>
      </c>
      <c r="C456" s="25" t="s">
        <v>67</v>
      </c>
      <c r="D456" s="25" t="s">
        <v>20</v>
      </c>
      <c r="E456" s="25" t="s">
        <v>279</v>
      </c>
      <c r="F456" s="24">
        <v>600</v>
      </c>
      <c r="G456" s="26"/>
      <c r="H456" s="26">
        <f>G456</f>
        <v>0</v>
      </c>
      <c r="I456" s="26"/>
      <c r="J456" s="26">
        <f>I456</f>
        <v>0</v>
      </c>
      <c r="K456" s="26">
        <f>G456+I456</f>
        <v>0</v>
      </c>
      <c r="L456" s="26">
        <f>H456+J456</f>
        <v>0</v>
      </c>
      <c r="M456" s="26"/>
      <c r="N456" s="26"/>
      <c r="O456" s="26"/>
      <c r="P456" s="26"/>
      <c r="Q456" s="26">
        <f>M456+O456</f>
        <v>0</v>
      </c>
      <c r="R456" s="26">
        <f>N456+P456</f>
        <v>0</v>
      </c>
      <c r="S456" s="26"/>
      <c r="T456" s="26"/>
      <c r="U456" s="27"/>
      <c r="V456" s="27"/>
      <c r="W456" s="26">
        <f>S456+U456</f>
        <v>0</v>
      </c>
      <c r="X456" s="26">
        <f>T456+V456</f>
        <v>0</v>
      </c>
      <c r="Y456" s="59"/>
    </row>
    <row r="457" spans="1:25">
      <c r="A457" s="28" t="s">
        <v>349</v>
      </c>
      <c r="B457" s="25" t="s">
        <v>234</v>
      </c>
      <c r="C457" s="25" t="s">
        <v>67</v>
      </c>
      <c r="D457" s="25" t="s">
        <v>105</v>
      </c>
      <c r="E457" s="25"/>
      <c r="F457" s="24"/>
      <c r="G457" s="26">
        <f>G463+G458+G490</f>
        <v>157236602.65000001</v>
      </c>
      <c r="H457" s="26">
        <f t="shared" ref="H457:X457" si="361">H463+H458+H490</f>
        <v>13879723.699999999</v>
      </c>
      <c r="I457" s="26">
        <f t="shared" si="361"/>
        <v>0</v>
      </c>
      <c r="J457" s="26">
        <f t="shared" si="361"/>
        <v>0</v>
      </c>
      <c r="K457" s="26">
        <f t="shared" si="361"/>
        <v>157236602.65000001</v>
      </c>
      <c r="L457" s="26">
        <f t="shared" si="361"/>
        <v>13879723.699999999</v>
      </c>
      <c r="M457" s="26">
        <f t="shared" si="361"/>
        <v>157723084.30000001</v>
      </c>
      <c r="N457" s="26">
        <f t="shared" si="361"/>
        <v>14038381.09</v>
      </c>
      <c r="O457" s="26">
        <f t="shared" si="361"/>
        <v>0</v>
      </c>
      <c r="P457" s="26">
        <f t="shared" si="361"/>
        <v>0</v>
      </c>
      <c r="Q457" s="26">
        <f t="shared" si="361"/>
        <v>157723084.30000001</v>
      </c>
      <c r="R457" s="26">
        <f t="shared" si="361"/>
        <v>14038381.09</v>
      </c>
      <c r="S457" s="26">
        <f t="shared" si="361"/>
        <v>154723084.30000001</v>
      </c>
      <c r="T457" s="26">
        <f t="shared" si="361"/>
        <v>14038381.09</v>
      </c>
      <c r="U457" s="26">
        <f t="shared" si="361"/>
        <v>0</v>
      </c>
      <c r="V457" s="26">
        <f t="shared" si="361"/>
        <v>0</v>
      </c>
      <c r="W457" s="26">
        <f t="shared" si="361"/>
        <v>154723084.30000001</v>
      </c>
      <c r="X457" s="26">
        <f t="shared" si="361"/>
        <v>14038381.09</v>
      </c>
      <c r="Y457" s="59"/>
    </row>
    <row r="458" spans="1:25" ht="24">
      <c r="A458" s="28" t="s">
        <v>350</v>
      </c>
      <c r="B458" s="25" t="s">
        <v>234</v>
      </c>
      <c r="C458" s="25" t="s">
        <v>67</v>
      </c>
      <c r="D458" s="25" t="s">
        <v>105</v>
      </c>
      <c r="E458" s="25" t="s">
        <v>166</v>
      </c>
      <c r="F458" s="24"/>
      <c r="G458" s="26">
        <f>G459</f>
        <v>172887.5</v>
      </c>
      <c r="H458" s="26">
        <f t="shared" ref="H458:L461" si="362">H459</f>
        <v>0</v>
      </c>
      <c r="I458" s="26">
        <f t="shared" si="362"/>
        <v>0</v>
      </c>
      <c r="J458" s="26">
        <f t="shared" si="362"/>
        <v>0</v>
      </c>
      <c r="K458" s="26">
        <f t="shared" si="362"/>
        <v>172887.5</v>
      </c>
      <c r="L458" s="26">
        <f t="shared" si="362"/>
        <v>0</v>
      </c>
      <c r="M458" s="26">
        <f>M459</f>
        <v>172887.5</v>
      </c>
      <c r="N458" s="26">
        <f t="shared" ref="N458:R461" si="363">N459</f>
        <v>0</v>
      </c>
      <c r="O458" s="26">
        <f t="shared" si="363"/>
        <v>0</v>
      </c>
      <c r="P458" s="26">
        <f t="shared" si="363"/>
        <v>0</v>
      </c>
      <c r="Q458" s="26">
        <f t="shared" si="363"/>
        <v>172887.5</v>
      </c>
      <c r="R458" s="26">
        <f t="shared" si="363"/>
        <v>0</v>
      </c>
      <c r="S458" s="26">
        <f>S459</f>
        <v>172887.5</v>
      </c>
      <c r="T458" s="26">
        <f t="shared" ref="T458:X461" si="364">T459</f>
        <v>0</v>
      </c>
      <c r="U458" s="27">
        <f t="shared" si="364"/>
        <v>0</v>
      </c>
      <c r="V458" s="27">
        <f t="shared" si="364"/>
        <v>0</v>
      </c>
      <c r="W458" s="27">
        <f t="shared" si="364"/>
        <v>172887.5</v>
      </c>
      <c r="X458" s="27">
        <f t="shared" si="364"/>
        <v>0</v>
      </c>
      <c r="Y458" s="59"/>
    </row>
    <row r="459" spans="1:25" ht="24">
      <c r="A459" s="28" t="s">
        <v>351</v>
      </c>
      <c r="B459" s="25" t="s">
        <v>234</v>
      </c>
      <c r="C459" s="25" t="s">
        <v>67</v>
      </c>
      <c r="D459" s="25" t="s">
        <v>105</v>
      </c>
      <c r="E459" s="25" t="s">
        <v>352</v>
      </c>
      <c r="F459" s="24"/>
      <c r="G459" s="26">
        <f>G460</f>
        <v>172887.5</v>
      </c>
      <c r="H459" s="26">
        <f t="shared" si="362"/>
        <v>0</v>
      </c>
      <c r="I459" s="26">
        <f t="shared" si="362"/>
        <v>0</v>
      </c>
      <c r="J459" s="26">
        <f t="shared" si="362"/>
        <v>0</v>
      </c>
      <c r="K459" s="26">
        <f t="shared" si="362"/>
        <v>172887.5</v>
      </c>
      <c r="L459" s="26">
        <f t="shared" si="362"/>
        <v>0</v>
      </c>
      <c r="M459" s="26">
        <f>M460</f>
        <v>172887.5</v>
      </c>
      <c r="N459" s="26">
        <f t="shared" si="363"/>
        <v>0</v>
      </c>
      <c r="O459" s="26">
        <f t="shared" si="363"/>
        <v>0</v>
      </c>
      <c r="P459" s="26">
        <f t="shared" si="363"/>
        <v>0</v>
      </c>
      <c r="Q459" s="26">
        <f t="shared" si="363"/>
        <v>172887.5</v>
      </c>
      <c r="R459" s="26">
        <f t="shared" si="363"/>
        <v>0</v>
      </c>
      <c r="S459" s="26">
        <f>S460</f>
        <v>172887.5</v>
      </c>
      <c r="T459" s="26">
        <f t="shared" si="364"/>
        <v>0</v>
      </c>
      <c r="U459" s="27">
        <f t="shared" si="364"/>
        <v>0</v>
      </c>
      <c r="V459" s="27">
        <f t="shared" si="364"/>
        <v>0</v>
      </c>
      <c r="W459" s="27">
        <f t="shared" si="364"/>
        <v>172887.5</v>
      </c>
      <c r="X459" s="27">
        <f t="shared" si="364"/>
        <v>0</v>
      </c>
      <c r="Y459" s="59"/>
    </row>
    <row r="460" spans="1:25" ht="36">
      <c r="A460" s="29" t="s">
        <v>353</v>
      </c>
      <c r="B460" s="25" t="s">
        <v>234</v>
      </c>
      <c r="C460" s="25" t="s">
        <v>67</v>
      </c>
      <c r="D460" s="25" t="s">
        <v>105</v>
      </c>
      <c r="E460" s="25" t="s">
        <v>354</v>
      </c>
      <c r="F460" s="24"/>
      <c r="G460" s="26">
        <f>G461</f>
        <v>172887.5</v>
      </c>
      <c r="H460" s="26">
        <f t="shared" si="362"/>
        <v>0</v>
      </c>
      <c r="I460" s="26">
        <f t="shared" si="362"/>
        <v>0</v>
      </c>
      <c r="J460" s="26">
        <f t="shared" si="362"/>
        <v>0</v>
      </c>
      <c r="K460" s="26">
        <f t="shared" si="362"/>
        <v>172887.5</v>
      </c>
      <c r="L460" s="26">
        <f t="shared" si="362"/>
        <v>0</v>
      </c>
      <c r="M460" s="26">
        <f>M461</f>
        <v>172887.5</v>
      </c>
      <c r="N460" s="26">
        <f t="shared" si="363"/>
        <v>0</v>
      </c>
      <c r="O460" s="26">
        <f t="shared" si="363"/>
        <v>0</v>
      </c>
      <c r="P460" s="26">
        <f t="shared" si="363"/>
        <v>0</v>
      </c>
      <c r="Q460" s="26">
        <f t="shared" si="363"/>
        <v>172887.5</v>
      </c>
      <c r="R460" s="26">
        <f t="shared" si="363"/>
        <v>0</v>
      </c>
      <c r="S460" s="26">
        <f>S461</f>
        <v>172887.5</v>
      </c>
      <c r="T460" s="26">
        <f t="shared" si="364"/>
        <v>0</v>
      </c>
      <c r="U460" s="27">
        <f t="shared" si="364"/>
        <v>0</v>
      </c>
      <c r="V460" s="27">
        <f t="shared" si="364"/>
        <v>0</v>
      </c>
      <c r="W460" s="27">
        <f t="shared" si="364"/>
        <v>172887.5</v>
      </c>
      <c r="X460" s="27">
        <f t="shared" si="364"/>
        <v>0</v>
      </c>
      <c r="Y460" s="59"/>
    </row>
    <row r="461" spans="1:25" ht="24">
      <c r="A461" s="29" t="s">
        <v>355</v>
      </c>
      <c r="B461" s="25" t="s">
        <v>234</v>
      </c>
      <c r="C461" s="25" t="s">
        <v>67</v>
      </c>
      <c r="D461" s="25" t="s">
        <v>105</v>
      </c>
      <c r="E461" s="25" t="s">
        <v>356</v>
      </c>
      <c r="F461" s="24"/>
      <c r="G461" s="26">
        <f>G462</f>
        <v>172887.5</v>
      </c>
      <c r="H461" s="26">
        <f t="shared" si="362"/>
        <v>0</v>
      </c>
      <c r="I461" s="26">
        <f t="shared" si="362"/>
        <v>0</v>
      </c>
      <c r="J461" s="26">
        <f t="shared" si="362"/>
        <v>0</v>
      </c>
      <c r="K461" s="26">
        <f t="shared" si="362"/>
        <v>172887.5</v>
      </c>
      <c r="L461" s="26">
        <f t="shared" si="362"/>
        <v>0</v>
      </c>
      <c r="M461" s="26">
        <f>M462</f>
        <v>172887.5</v>
      </c>
      <c r="N461" s="26">
        <f t="shared" si="363"/>
        <v>0</v>
      </c>
      <c r="O461" s="26">
        <f t="shared" si="363"/>
        <v>0</v>
      </c>
      <c r="P461" s="26">
        <f t="shared" si="363"/>
        <v>0</v>
      </c>
      <c r="Q461" s="26">
        <f t="shared" si="363"/>
        <v>172887.5</v>
      </c>
      <c r="R461" s="26">
        <f t="shared" si="363"/>
        <v>0</v>
      </c>
      <c r="S461" s="26">
        <f>S462</f>
        <v>172887.5</v>
      </c>
      <c r="T461" s="26">
        <f t="shared" si="364"/>
        <v>0</v>
      </c>
      <c r="U461" s="27">
        <f t="shared" si="364"/>
        <v>0</v>
      </c>
      <c r="V461" s="27">
        <f t="shared" si="364"/>
        <v>0</v>
      </c>
      <c r="W461" s="27">
        <f t="shared" si="364"/>
        <v>172887.5</v>
      </c>
      <c r="X461" s="27">
        <f t="shared" si="364"/>
        <v>0</v>
      </c>
      <c r="Y461" s="59"/>
    </row>
    <row r="462" spans="1:25" ht="24">
      <c r="A462" s="28" t="s">
        <v>242</v>
      </c>
      <c r="B462" s="25" t="s">
        <v>234</v>
      </c>
      <c r="C462" s="25" t="s">
        <v>67</v>
      </c>
      <c r="D462" s="25" t="s">
        <v>105</v>
      </c>
      <c r="E462" s="25" t="s">
        <v>356</v>
      </c>
      <c r="F462" s="24">
        <v>600</v>
      </c>
      <c r="G462" s="26">
        <v>172887.5</v>
      </c>
      <c r="H462" s="26"/>
      <c r="I462" s="26"/>
      <c r="J462" s="26"/>
      <c r="K462" s="26">
        <f>G462+I462</f>
        <v>172887.5</v>
      </c>
      <c r="L462" s="26">
        <f>H462+J462</f>
        <v>0</v>
      </c>
      <c r="M462" s="26">
        <v>172887.5</v>
      </c>
      <c r="N462" s="26"/>
      <c r="O462" s="26"/>
      <c r="P462" s="26"/>
      <c r="Q462" s="26">
        <f>M462+O462</f>
        <v>172887.5</v>
      </c>
      <c r="R462" s="26">
        <f>N462+P462</f>
        <v>0</v>
      </c>
      <c r="S462" s="26">
        <v>172887.5</v>
      </c>
      <c r="T462" s="26"/>
      <c r="U462" s="27"/>
      <c r="V462" s="27"/>
      <c r="W462" s="27">
        <f>S462+U462</f>
        <v>172887.5</v>
      </c>
      <c r="X462" s="27">
        <f>T462+V462</f>
        <v>0</v>
      </c>
      <c r="Y462" s="59"/>
    </row>
    <row r="463" spans="1:25" ht="24">
      <c r="A463" s="28" t="s">
        <v>235</v>
      </c>
      <c r="B463" s="25" t="s">
        <v>234</v>
      </c>
      <c r="C463" s="25" t="s">
        <v>67</v>
      </c>
      <c r="D463" s="25" t="s">
        <v>105</v>
      </c>
      <c r="E463" s="25" t="s">
        <v>236</v>
      </c>
      <c r="F463" s="24"/>
      <c r="G463" s="26">
        <f t="shared" ref="G463:X463" si="365">G464</f>
        <v>157063715.15000001</v>
      </c>
      <c r="H463" s="26">
        <f t="shared" si="365"/>
        <v>13879723.699999999</v>
      </c>
      <c r="I463" s="26">
        <f t="shared" si="365"/>
        <v>0</v>
      </c>
      <c r="J463" s="26">
        <f t="shared" si="365"/>
        <v>0</v>
      </c>
      <c r="K463" s="26">
        <f t="shared" si="365"/>
        <v>157063715.15000001</v>
      </c>
      <c r="L463" s="26">
        <f t="shared" si="365"/>
        <v>13879723.699999999</v>
      </c>
      <c r="M463" s="26">
        <f t="shared" si="365"/>
        <v>157550196.80000001</v>
      </c>
      <c r="N463" s="26">
        <f t="shared" si="365"/>
        <v>14038381.09</v>
      </c>
      <c r="O463" s="26">
        <f t="shared" si="365"/>
        <v>0</v>
      </c>
      <c r="P463" s="26">
        <f t="shared" si="365"/>
        <v>0</v>
      </c>
      <c r="Q463" s="26">
        <f t="shared" si="365"/>
        <v>157550196.80000001</v>
      </c>
      <c r="R463" s="26">
        <f t="shared" si="365"/>
        <v>14038381.09</v>
      </c>
      <c r="S463" s="26">
        <f t="shared" si="365"/>
        <v>154550196.80000001</v>
      </c>
      <c r="T463" s="26">
        <f t="shared" si="365"/>
        <v>14038381.09</v>
      </c>
      <c r="U463" s="27">
        <f t="shared" si="365"/>
        <v>0</v>
      </c>
      <c r="V463" s="27">
        <f t="shared" si="365"/>
        <v>0</v>
      </c>
      <c r="W463" s="27">
        <f t="shared" si="365"/>
        <v>154550196.80000001</v>
      </c>
      <c r="X463" s="27">
        <f t="shared" si="365"/>
        <v>14038381.09</v>
      </c>
      <c r="Y463" s="59"/>
    </row>
    <row r="464" spans="1:25" ht="24">
      <c r="A464" s="28" t="s">
        <v>281</v>
      </c>
      <c r="B464" s="25" t="s">
        <v>234</v>
      </c>
      <c r="C464" s="25" t="s">
        <v>67</v>
      </c>
      <c r="D464" s="25" t="s">
        <v>105</v>
      </c>
      <c r="E464" s="25" t="s">
        <v>238</v>
      </c>
      <c r="F464" s="24"/>
      <c r="G464" s="26">
        <f t="shared" ref="G464:X464" si="366">G465+G487</f>
        <v>157063715.15000001</v>
      </c>
      <c r="H464" s="26">
        <f t="shared" si="366"/>
        <v>13879723.699999999</v>
      </c>
      <c r="I464" s="26">
        <f t="shared" si="366"/>
        <v>0</v>
      </c>
      <c r="J464" s="26">
        <f t="shared" si="366"/>
        <v>0</v>
      </c>
      <c r="K464" s="26">
        <f t="shared" si="366"/>
        <v>157063715.15000001</v>
      </c>
      <c r="L464" s="26">
        <f t="shared" si="366"/>
        <v>13879723.699999999</v>
      </c>
      <c r="M464" s="26">
        <f t="shared" si="366"/>
        <v>157550196.80000001</v>
      </c>
      <c r="N464" s="26">
        <f t="shared" si="366"/>
        <v>14038381.09</v>
      </c>
      <c r="O464" s="26">
        <f t="shared" si="366"/>
        <v>0</v>
      </c>
      <c r="P464" s="26">
        <f t="shared" si="366"/>
        <v>0</v>
      </c>
      <c r="Q464" s="26">
        <f t="shared" si="366"/>
        <v>157550196.80000001</v>
      </c>
      <c r="R464" s="26">
        <f t="shared" si="366"/>
        <v>14038381.09</v>
      </c>
      <c r="S464" s="26">
        <f t="shared" si="366"/>
        <v>154550196.80000001</v>
      </c>
      <c r="T464" s="26">
        <f t="shared" si="366"/>
        <v>14038381.09</v>
      </c>
      <c r="U464" s="27">
        <f t="shared" si="366"/>
        <v>0</v>
      </c>
      <c r="V464" s="27">
        <f t="shared" si="366"/>
        <v>0</v>
      </c>
      <c r="W464" s="27">
        <f t="shared" si="366"/>
        <v>154550196.80000001</v>
      </c>
      <c r="X464" s="27">
        <f t="shared" si="366"/>
        <v>14038381.09</v>
      </c>
      <c r="Y464" s="59"/>
    </row>
    <row r="465" spans="1:25" ht="24">
      <c r="A465" s="28" t="s">
        <v>248</v>
      </c>
      <c r="B465" s="25" t="s">
        <v>234</v>
      </c>
      <c r="C465" s="25" t="s">
        <v>67</v>
      </c>
      <c r="D465" s="25" t="s">
        <v>105</v>
      </c>
      <c r="E465" s="25" t="s">
        <v>249</v>
      </c>
      <c r="F465" s="24"/>
      <c r="G465" s="26">
        <f>G466+G468+G474+G478+G472+G480+G484+G482+G470+G476</f>
        <v>156896347.15000001</v>
      </c>
      <c r="H465" s="26">
        <f t="shared" ref="H465:X465" si="367">H466+H468+H474+H478+H472+H480+H484+H482+H470+H476</f>
        <v>13879723.699999999</v>
      </c>
      <c r="I465" s="26">
        <f t="shared" si="367"/>
        <v>0</v>
      </c>
      <c r="J465" s="26">
        <f t="shared" si="367"/>
        <v>0</v>
      </c>
      <c r="K465" s="26">
        <f t="shared" si="367"/>
        <v>156896347.15000001</v>
      </c>
      <c r="L465" s="26">
        <f t="shared" si="367"/>
        <v>13879723.699999999</v>
      </c>
      <c r="M465" s="26">
        <f t="shared" si="367"/>
        <v>157382828.80000001</v>
      </c>
      <c r="N465" s="26">
        <f t="shared" si="367"/>
        <v>14038381.09</v>
      </c>
      <c r="O465" s="26">
        <f t="shared" si="367"/>
        <v>0</v>
      </c>
      <c r="P465" s="26">
        <f t="shared" si="367"/>
        <v>0</v>
      </c>
      <c r="Q465" s="26">
        <f t="shared" si="367"/>
        <v>157382828.80000001</v>
      </c>
      <c r="R465" s="26">
        <f t="shared" si="367"/>
        <v>14038381.09</v>
      </c>
      <c r="S465" s="26">
        <f t="shared" si="367"/>
        <v>154382828.80000001</v>
      </c>
      <c r="T465" s="26">
        <f t="shared" si="367"/>
        <v>14038381.09</v>
      </c>
      <c r="U465" s="26">
        <f t="shared" si="367"/>
        <v>0</v>
      </c>
      <c r="V465" s="26">
        <f t="shared" si="367"/>
        <v>0</v>
      </c>
      <c r="W465" s="26">
        <f t="shared" si="367"/>
        <v>154382828.80000001</v>
      </c>
      <c r="X465" s="26">
        <f t="shared" si="367"/>
        <v>14038381.09</v>
      </c>
      <c r="Y465" s="59"/>
    </row>
    <row r="466" spans="1:25" ht="48.75" customHeight="1">
      <c r="A466" s="28" t="s">
        <v>33</v>
      </c>
      <c r="B466" s="24">
        <v>707</v>
      </c>
      <c r="C466" s="25" t="s">
        <v>67</v>
      </c>
      <c r="D466" s="25" t="s">
        <v>105</v>
      </c>
      <c r="E466" s="25" t="s">
        <v>250</v>
      </c>
      <c r="F466" s="25"/>
      <c r="G466" s="26">
        <f t="shared" ref="G466:X466" si="368">G467</f>
        <v>1630600</v>
      </c>
      <c r="H466" s="26">
        <f t="shared" si="368"/>
        <v>0</v>
      </c>
      <c r="I466" s="26">
        <f t="shared" si="368"/>
        <v>0</v>
      </c>
      <c r="J466" s="26">
        <f t="shared" si="368"/>
        <v>0</v>
      </c>
      <c r="K466" s="26">
        <f t="shared" si="368"/>
        <v>1630600</v>
      </c>
      <c r="L466" s="26">
        <f t="shared" si="368"/>
        <v>0</v>
      </c>
      <c r="M466" s="26">
        <f t="shared" si="368"/>
        <v>1630600</v>
      </c>
      <c r="N466" s="26">
        <f t="shared" si="368"/>
        <v>0</v>
      </c>
      <c r="O466" s="26">
        <f t="shared" si="368"/>
        <v>0</v>
      </c>
      <c r="P466" s="26">
        <f t="shared" si="368"/>
        <v>0</v>
      </c>
      <c r="Q466" s="26">
        <f t="shared" si="368"/>
        <v>1630600</v>
      </c>
      <c r="R466" s="26">
        <f t="shared" si="368"/>
        <v>0</v>
      </c>
      <c r="S466" s="26">
        <f t="shared" si="368"/>
        <v>1630600</v>
      </c>
      <c r="T466" s="26">
        <f t="shared" si="368"/>
        <v>0</v>
      </c>
      <c r="U466" s="27">
        <f t="shared" si="368"/>
        <v>0</v>
      </c>
      <c r="V466" s="27">
        <f t="shared" si="368"/>
        <v>0</v>
      </c>
      <c r="W466" s="27">
        <f t="shared" si="368"/>
        <v>1630600</v>
      </c>
      <c r="X466" s="27">
        <f t="shared" si="368"/>
        <v>0</v>
      </c>
      <c r="Y466" s="59"/>
    </row>
    <row r="467" spans="1:25" ht="24">
      <c r="A467" s="28" t="s">
        <v>242</v>
      </c>
      <c r="B467" s="24">
        <v>707</v>
      </c>
      <c r="C467" s="25" t="s">
        <v>67</v>
      </c>
      <c r="D467" s="25" t="s">
        <v>105</v>
      </c>
      <c r="E467" s="25" t="s">
        <v>250</v>
      </c>
      <c r="F467" s="25" t="s">
        <v>243</v>
      </c>
      <c r="G467" s="26">
        <v>1630600</v>
      </c>
      <c r="H467" s="26"/>
      <c r="I467" s="26"/>
      <c r="J467" s="26"/>
      <c r="K467" s="26">
        <f>G467+I467</f>
        <v>1630600</v>
      </c>
      <c r="L467" s="26">
        <f>H467+J467</f>
        <v>0</v>
      </c>
      <c r="M467" s="26">
        <v>1630600</v>
      </c>
      <c r="N467" s="26"/>
      <c r="O467" s="26"/>
      <c r="P467" s="26"/>
      <c r="Q467" s="26">
        <f>M467+O467</f>
        <v>1630600</v>
      </c>
      <c r="R467" s="26">
        <f>N467+P467</f>
        <v>0</v>
      </c>
      <c r="S467" s="26">
        <v>1630600</v>
      </c>
      <c r="T467" s="26"/>
      <c r="U467" s="27"/>
      <c r="V467" s="27"/>
      <c r="W467" s="27">
        <f>S467+U467</f>
        <v>1630600</v>
      </c>
      <c r="X467" s="27">
        <f>T467+V467</f>
        <v>0</v>
      </c>
      <c r="Y467" s="59"/>
    </row>
    <row r="468" spans="1:25" ht="48">
      <c r="A468" s="28" t="s">
        <v>255</v>
      </c>
      <c r="B468" s="24">
        <v>707</v>
      </c>
      <c r="C468" s="25" t="s">
        <v>67</v>
      </c>
      <c r="D468" s="25" t="s">
        <v>105</v>
      </c>
      <c r="E468" s="25" t="s">
        <v>256</v>
      </c>
      <c r="F468" s="24"/>
      <c r="G468" s="26">
        <f t="shared" ref="G468:X468" si="369">G469</f>
        <v>13879723.699999999</v>
      </c>
      <c r="H468" s="26">
        <f t="shared" si="369"/>
        <v>13879723.699999999</v>
      </c>
      <c r="I468" s="26">
        <f t="shared" si="369"/>
        <v>0</v>
      </c>
      <c r="J468" s="26">
        <f t="shared" si="369"/>
        <v>0</v>
      </c>
      <c r="K468" s="26">
        <f t="shared" si="369"/>
        <v>13879723.699999999</v>
      </c>
      <c r="L468" s="26">
        <f t="shared" si="369"/>
        <v>13879723.699999999</v>
      </c>
      <c r="M468" s="26">
        <f t="shared" si="369"/>
        <v>14038381.09</v>
      </c>
      <c r="N468" s="26">
        <f t="shared" si="369"/>
        <v>14038381.09</v>
      </c>
      <c r="O468" s="26">
        <f t="shared" si="369"/>
        <v>0</v>
      </c>
      <c r="P468" s="26">
        <f t="shared" si="369"/>
        <v>0</v>
      </c>
      <c r="Q468" s="26">
        <f t="shared" si="369"/>
        <v>14038381.09</v>
      </c>
      <c r="R468" s="26">
        <f t="shared" si="369"/>
        <v>14038381.09</v>
      </c>
      <c r="S468" s="26">
        <f t="shared" si="369"/>
        <v>14038381.09</v>
      </c>
      <c r="T468" s="26">
        <f t="shared" si="369"/>
        <v>14038381.09</v>
      </c>
      <c r="U468" s="27">
        <f t="shared" si="369"/>
        <v>0</v>
      </c>
      <c r="V468" s="27">
        <f t="shared" si="369"/>
        <v>0</v>
      </c>
      <c r="W468" s="27">
        <f t="shared" si="369"/>
        <v>14038381.09</v>
      </c>
      <c r="X468" s="27">
        <f t="shared" si="369"/>
        <v>14038381.09</v>
      </c>
      <c r="Y468" s="59"/>
    </row>
    <row r="469" spans="1:25" ht="24">
      <c r="A469" s="28" t="s">
        <v>242</v>
      </c>
      <c r="B469" s="24">
        <v>707</v>
      </c>
      <c r="C469" s="25" t="s">
        <v>67</v>
      </c>
      <c r="D469" s="25" t="s">
        <v>105</v>
      </c>
      <c r="E469" s="25" t="s">
        <v>256</v>
      </c>
      <c r="F469" s="24">
        <v>600</v>
      </c>
      <c r="G469" s="26">
        <v>13879723.699999999</v>
      </c>
      <c r="H469" s="26">
        <f>G469</f>
        <v>13879723.699999999</v>
      </c>
      <c r="I469" s="26">
        <v>0</v>
      </c>
      <c r="J469" s="26">
        <v>0</v>
      </c>
      <c r="K469" s="26">
        <f>G469+I469</f>
        <v>13879723.699999999</v>
      </c>
      <c r="L469" s="26">
        <f>H469+J469</f>
        <v>13879723.699999999</v>
      </c>
      <c r="M469" s="26">
        <v>14038381.09</v>
      </c>
      <c r="N469" s="26">
        <f>M469</f>
        <v>14038381.09</v>
      </c>
      <c r="O469" s="26">
        <v>0</v>
      </c>
      <c r="P469" s="26">
        <v>0</v>
      </c>
      <c r="Q469" s="26">
        <f>M469+O469</f>
        <v>14038381.09</v>
      </c>
      <c r="R469" s="26">
        <f>N469+P469</f>
        <v>14038381.09</v>
      </c>
      <c r="S469" s="26">
        <v>14038381.09</v>
      </c>
      <c r="T469" s="26">
        <f>S469</f>
        <v>14038381.09</v>
      </c>
      <c r="U469" s="27">
        <v>0</v>
      </c>
      <c r="V469" s="27">
        <v>0</v>
      </c>
      <c r="W469" s="27">
        <f>S469+U469</f>
        <v>14038381.09</v>
      </c>
      <c r="X469" s="27">
        <f>T469+V469</f>
        <v>14038381.09</v>
      </c>
      <c r="Y469" s="59"/>
    </row>
    <row r="470" spans="1:25" ht="48" hidden="1">
      <c r="A470" s="28" t="s">
        <v>357</v>
      </c>
      <c r="B470" s="24">
        <v>707</v>
      </c>
      <c r="C470" s="25" t="s">
        <v>67</v>
      </c>
      <c r="D470" s="25" t="s">
        <v>105</v>
      </c>
      <c r="E470" s="25" t="s">
        <v>358</v>
      </c>
      <c r="F470" s="24"/>
      <c r="G470" s="26">
        <f>G471</f>
        <v>0</v>
      </c>
      <c r="H470" s="26">
        <f t="shared" ref="H470:J470" si="370">H471</f>
        <v>0</v>
      </c>
      <c r="I470" s="26">
        <f t="shared" si="370"/>
        <v>0</v>
      </c>
      <c r="J470" s="26">
        <f t="shared" si="370"/>
        <v>0</v>
      </c>
      <c r="K470" s="26">
        <f>K471</f>
        <v>0</v>
      </c>
      <c r="L470" s="26">
        <f t="shared" ref="L470" si="371">L471</f>
        <v>0</v>
      </c>
      <c r="M470" s="26"/>
      <c r="N470" s="26"/>
      <c r="O470" s="26"/>
      <c r="P470" s="26"/>
      <c r="Q470" s="26">
        <f>Q471</f>
        <v>0</v>
      </c>
      <c r="R470" s="26">
        <f t="shared" ref="R470" si="372">R471</f>
        <v>0</v>
      </c>
      <c r="S470" s="26"/>
      <c r="T470" s="26"/>
      <c r="U470" s="27"/>
      <c r="V470" s="27"/>
      <c r="W470" s="26">
        <f>W471</f>
        <v>0</v>
      </c>
      <c r="X470" s="26">
        <f t="shared" ref="X470" si="373">X471</f>
        <v>0</v>
      </c>
      <c r="Y470" s="59"/>
    </row>
    <row r="471" spans="1:25" ht="24" hidden="1">
      <c r="A471" s="28" t="s">
        <v>242</v>
      </c>
      <c r="B471" s="24">
        <v>707</v>
      </c>
      <c r="C471" s="25" t="s">
        <v>67</v>
      </c>
      <c r="D471" s="25" t="s">
        <v>105</v>
      </c>
      <c r="E471" s="25" t="s">
        <v>358</v>
      </c>
      <c r="F471" s="24">
        <v>600</v>
      </c>
      <c r="G471" s="26">
        <v>0</v>
      </c>
      <c r="H471" s="26"/>
      <c r="I471" s="26"/>
      <c r="J471" s="26"/>
      <c r="K471" s="26">
        <f>G471+I471</f>
        <v>0</v>
      </c>
      <c r="L471" s="26">
        <f>H471+J471</f>
        <v>0</v>
      </c>
      <c r="M471" s="26">
        <v>0</v>
      </c>
      <c r="N471" s="26"/>
      <c r="O471" s="26"/>
      <c r="P471" s="26"/>
      <c r="Q471" s="26">
        <f>M471+O471</f>
        <v>0</v>
      </c>
      <c r="R471" s="26">
        <f>N471+P471</f>
        <v>0</v>
      </c>
      <c r="S471" s="26">
        <v>0</v>
      </c>
      <c r="T471" s="26"/>
      <c r="U471" s="27"/>
      <c r="V471" s="27"/>
      <c r="W471" s="26">
        <f>S471+U471</f>
        <v>0</v>
      </c>
      <c r="X471" s="26">
        <f>T471+V471</f>
        <v>0</v>
      </c>
      <c r="Y471" s="59"/>
    </row>
    <row r="472" spans="1:25" ht="60">
      <c r="A472" s="28" t="s">
        <v>261</v>
      </c>
      <c r="B472" s="25" t="s">
        <v>234</v>
      </c>
      <c r="C472" s="25" t="s">
        <v>67</v>
      </c>
      <c r="D472" s="25" t="s">
        <v>105</v>
      </c>
      <c r="E472" s="25" t="s">
        <v>262</v>
      </c>
      <c r="F472" s="24"/>
      <c r="G472" s="26">
        <f t="shared" ref="G472:X472" si="374">G473</f>
        <v>3489330.07</v>
      </c>
      <c r="H472" s="26">
        <f t="shared" si="374"/>
        <v>0</v>
      </c>
      <c r="I472" s="26">
        <f t="shared" si="374"/>
        <v>0</v>
      </c>
      <c r="J472" s="26">
        <f t="shared" si="374"/>
        <v>0</v>
      </c>
      <c r="K472" s="26">
        <f t="shared" si="374"/>
        <v>3489330.07</v>
      </c>
      <c r="L472" s="26">
        <f t="shared" si="374"/>
        <v>0</v>
      </c>
      <c r="M472" s="26">
        <f t="shared" si="374"/>
        <v>3491777.28</v>
      </c>
      <c r="N472" s="26">
        <f t="shared" si="374"/>
        <v>0</v>
      </c>
      <c r="O472" s="26">
        <f t="shared" si="374"/>
        <v>0</v>
      </c>
      <c r="P472" s="26">
        <f t="shared" si="374"/>
        <v>0</v>
      </c>
      <c r="Q472" s="26">
        <f t="shared" si="374"/>
        <v>3491777.28</v>
      </c>
      <c r="R472" s="26">
        <f t="shared" si="374"/>
        <v>0</v>
      </c>
      <c r="S472" s="26">
        <f t="shared" si="374"/>
        <v>3491777.28</v>
      </c>
      <c r="T472" s="26">
        <f t="shared" si="374"/>
        <v>0</v>
      </c>
      <c r="U472" s="27">
        <f t="shared" si="374"/>
        <v>0</v>
      </c>
      <c r="V472" s="27">
        <f t="shared" si="374"/>
        <v>0</v>
      </c>
      <c r="W472" s="27">
        <f t="shared" si="374"/>
        <v>3491777.28</v>
      </c>
      <c r="X472" s="27">
        <f t="shared" si="374"/>
        <v>0</v>
      </c>
      <c r="Y472" s="59"/>
    </row>
    <row r="473" spans="1:25" ht="24">
      <c r="A473" s="28" t="s">
        <v>242</v>
      </c>
      <c r="B473" s="25" t="s">
        <v>234</v>
      </c>
      <c r="C473" s="25" t="s">
        <v>67</v>
      </c>
      <c r="D473" s="25" t="s">
        <v>105</v>
      </c>
      <c r="E473" s="25" t="s">
        <v>262</v>
      </c>
      <c r="F473" s="24">
        <v>600</v>
      </c>
      <c r="G473" s="26">
        <v>3489330.07</v>
      </c>
      <c r="H473" s="26">
        <v>0</v>
      </c>
      <c r="I473" s="26"/>
      <c r="J473" s="26">
        <v>0</v>
      </c>
      <c r="K473" s="26">
        <f>G473+I473</f>
        <v>3489330.07</v>
      </c>
      <c r="L473" s="26">
        <f>H473+J473</f>
        <v>0</v>
      </c>
      <c r="M473" s="26">
        <v>3491777.28</v>
      </c>
      <c r="N473" s="26">
        <v>0</v>
      </c>
      <c r="O473" s="26"/>
      <c r="P473" s="26">
        <v>0</v>
      </c>
      <c r="Q473" s="26">
        <f>M473+O473</f>
        <v>3491777.28</v>
      </c>
      <c r="R473" s="26">
        <f>N473+P473</f>
        <v>0</v>
      </c>
      <c r="S473" s="26">
        <v>3491777.28</v>
      </c>
      <c r="T473" s="26">
        <v>0</v>
      </c>
      <c r="U473" s="27"/>
      <c r="V473" s="27">
        <v>0</v>
      </c>
      <c r="W473" s="27">
        <f>S473+U473</f>
        <v>3491777.28</v>
      </c>
      <c r="X473" s="27">
        <f>T473+V473</f>
        <v>0</v>
      </c>
      <c r="Y473" s="59"/>
    </row>
    <row r="474" spans="1:25" ht="36">
      <c r="A474" s="28" t="s">
        <v>265</v>
      </c>
      <c r="B474" s="25" t="s">
        <v>234</v>
      </c>
      <c r="C474" s="25" t="s">
        <v>67</v>
      </c>
      <c r="D474" s="25" t="s">
        <v>105</v>
      </c>
      <c r="E474" s="25" t="s">
        <v>266</v>
      </c>
      <c r="F474" s="24"/>
      <c r="G474" s="26">
        <f t="shared" ref="G474:X474" si="375">G475</f>
        <v>2449363.0100000002</v>
      </c>
      <c r="H474" s="26">
        <f t="shared" si="375"/>
        <v>0</v>
      </c>
      <c r="I474" s="26">
        <f t="shared" si="375"/>
        <v>0</v>
      </c>
      <c r="J474" s="26">
        <f t="shared" si="375"/>
        <v>0</v>
      </c>
      <c r="K474" s="26">
        <f t="shared" si="375"/>
        <v>2449363.0100000002</v>
      </c>
      <c r="L474" s="26">
        <f t="shared" si="375"/>
        <v>0</v>
      </c>
      <c r="M474" s="26">
        <f t="shared" si="375"/>
        <v>2477361.37</v>
      </c>
      <c r="N474" s="26">
        <f t="shared" si="375"/>
        <v>0</v>
      </c>
      <c r="O474" s="26">
        <f t="shared" si="375"/>
        <v>0</v>
      </c>
      <c r="P474" s="26">
        <f t="shared" si="375"/>
        <v>0</v>
      </c>
      <c r="Q474" s="26">
        <f t="shared" si="375"/>
        <v>2477361.37</v>
      </c>
      <c r="R474" s="26">
        <f t="shared" si="375"/>
        <v>0</v>
      </c>
      <c r="S474" s="26">
        <f t="shared" si="375"/>
        <v>2477361.37</v>
      </c>
      <c r="T474" s="26">
        <f t="shared" si="375"/>
        <v>0</v>
      </c>
      <c r="U474" s="27">
        <f t="shared" si="375"/>
        <v>0</v>
      </c>
      <c r="V474" s="27">
        <f t="shared" si="375"/>
        <v>0</v>
      </c>
      <c r="W474" s="27">
        <f t="shared" si="375"/>
        <v>2477361.37</v>
      </c>
      <c r="X474" s="27">
        <f t="shared" si="375"/>
        <v>0</v>
      </c>
      <c r="Y474" s="59"/>
    </row>
    <row r="475" spans="1:25" ht="24">
      <c r="A475" s="28" t="s">
        <v>242</v>
      </c>
      <c r="B475" s="25" t="s">
        <v>234</v>
      </c>
      <c r="C475" s="25" t="s">
        <v>67</v>
      </c>
      <c r="D475" s="25" t="s">
        <v>105</v>
      </c>
      <c r="E475" s="25" t="s">
        <v>266</v>
      </c>
      <c r="F475" s="24">
        <v>600</v>
      </c>
      <c r="G475" s="26">
        <v>2449363.0100000002</v>
      </c>
      <c r="H475" s="26"/>
      <c r="I475" s="26">
        <v>0</v>
      </c>
      <c r="J475" s="26"/>
      <c r="K475" s="26">
        <f>G475+I475</f>
        <v>2449363.0100000002</v>
      </c>
      <c r="L475" s="26">
        <f>H475+J475</f>
        <v>0</v>
      </c>
      <c r="M475" s="26">
        <v>2477361.37</v>
      </c>
      <c r="N475" s="26"/>
      <c r="O475" s="26">
        <v>0</v>
      </c>
      <c r="P475" s="26"/>
      <c r="Q475" s="26">
        <f>M475+O475</f>
        <v>2477361.37</v>
      </c>
      <c r="R475" s="26">
        <f>N475+P475</f>
        <v>0</v>
      </c>
      <c r="S475" s="26">
        <v>2477361.37</v>
      </c>
      <c r="T475" s="26"/>
      <c r="U475" s="27">
        <v>0</v>
      </c>
      <c r="V475" s="27"/>
      <c r="W475" s="27">
        <f>S475+U475</f>
        <v>2477361.37</v>
      </c>
      <c r="X475" s="27">
        <f>T475+V475</f>
        <v>0</v>
      </c>
      <c r="Y475" s="59"/>
    </row>
    <row r="476" spans="1:25" ht="48" hidden="1">
      <c r="A476" s="28" t="s">
        <v>359</v>
      </c>
      <c r="B476" s="24">
        <v>707</v>
      </c>
      <c r="C476" s="25" t="s">
        <v>67</v>
      </c>
      <c r="D476" s="25" t="s">
        <v>105</v>
      </c>
      <c r="E476" s="25" t="s">
        <v>360</v>
      </c>
      <c r="F476" s="24"/>
      <c r="G476" s="26">
        <f>G477</f>
        <v>0</v>
      </c>
      <c r="H476" s="26">
        <f t="shared" ref="H476:L476" si="376">H477</f>
        <v>0</v>
      </c>
      <c r="I476" s="26">
        <f t="shared" si="376"/>
        <v>0</v>
      </c>
      <c r="J476" s="26">
        <f t="shared" si="376"/>
        <v>0</v>
      </c>
      <c r="K476" s="26">
        <f t="shared" si="376"/>
        <v>0</v>
      </c>
      <c r="L476" s="26">
        <f t="shared" si="376"/>
        <v>0</v>
      </c>
      <c r="M476" s="26"/>
      <c r="N476" s="26"/>
      <c r="O476" s="26"/>
      <c r="P476" s="26"/>
      <c r="Q476" s="26">
        <f t="shared" ref="Q476:R476" si="377">Q477</f>
        <v>0</v>
      </c>
      <c r="R476" s="26">
        <f t="shared" si="377"/>
        <v>0</v>
      </c>
      <c r="S476" s="26"/>
      <c r="T476" s="26"/>
      <c r="U476" s="27"/>
      <c r="V476" s="27"/>
      <c r="W476" s="26">
        <f t="shared" ref="W476:X476" si="378">W477</f>
        <v>0</v>
      </c>
      <c r="X476" s="26">
        <f t="shared" si="378"/>
        <v>0</v>
      </c>
      <c r="Y476" s="59"/>
    </row>
    <row r="477" spans="1:25" ht="24" hidden="1">
      <c r="A477" s="28" t="s">
        <v>242</v>
      </c>
      <c r="B477" s="24">
        <v>707</v>
      </c>
      <c r="C477" s="25" t="s">
        <v>67</v>
      </c>
      <c r="D477" s="25" t="s">
        <v>105</v>
      </c>
      <c r="E477" s="25" t="s">
        <v>360</v>
      </c>
      <c r="F477" s="24">
        <v>600</v>
      </c>
      <c r="G477" s="26">
        <v>0</v>
      </c>
      <c r="H477" s="26">
        <v>0</v>
      </c>
      <c r="I477" s="26"/>
      <c r="J477" s="26"/>
      <c r="K477" s="26">
        <f>G477+I477</f>
        <v>0</v>
      </c>
      <c r="L477" s="26">
        <f>H477+J477</f>
        <v>0</v>
      </c>
      <c r="M477" s="26">
        <v>0</v>
      </c>
      <c r="N477" s="26"/>
      <c r="O477" s="26"/>
      <c r="P477" s="26"/>
      <c r="Q477" s="26">
        <f>M477+O477</f>
        <v>0</v>
      </c>
      <c r="R477" s="26">
        <f>N477+P477</f>
        <v>0</v>
      </c>
      <c r="S477" s="26">
        <v>0</v>
      </c>
      <c r="T477" s="26"/>
      <c r="U477" s="27"/>
      <c r="V477" s="27"/>
      <c r="W477" s="26">
        <f>S477+U477</f>
        <v>0</v>
      </c>
      <c r="X477" s="26">
        <f>T477+V477</f>
        <v>0</v>
      </c>
      <c r="Y477" s="59"/>
    </row>
    <row r="478" spans="1:25" ht="36">
      <c r="A478" s="29" t="s">
        <v>267</v>
      </c>
      <c r="B478" s="25" t="s">
        <v>234</v>
      </c>
      <c r="C478" s="25" t="s">
        <v>67</v>
      </c>
      <c r="D478" s="25" t="s">
        <v>105</v>
      </c>
      <c r="E478" s="25" t="s">
        <v>268</v>
      </c>
      <c r="F478" s="24"/>
      <c r="G478" s="26">
        <f t="shared" ref="G478:X478" si="379">G479</f>
        <v>123647092.37</v>
      </c>
      <c r="H478" s="26">
        <f t="shared" si="379"/>
        <v>0</v>
      </c>
      <c r="I478" s="26">
        <f t="shared" si="379"/>
        <v>0</v>
      </c>
      <c r="J478" s="26">
        <f t="shared" si="379"/>
        <v>0</v>
      </c>
      <c r="K478" s="26">
        <f t="shared" si="379"/>
        <v>123647092.37</v>
      </c>
      <c r="L478" s="26">
        <f t="shared" si="379"/>
        <v>0</v>
      </c>
      <c r="M478" s="26">
        <f t="shared" si="379"/>
        <v>123944471.06</v>
      </c>
      <c r="N478" s="26">
        <f t="shared" si="379"/>
        <v>0</v>
      </c>
      <c r="O478" s="26">
        <f t="shared" si="379"/>
        <v>0</v>
      </c>
      <c r="P478" s="26">
        <f t="shared" si="379"/>
        <v>0</v>
      </c>
      <c r="Q478" s="26">
        <f t="shared" si="379"/>
        <v>123944471.06</v>
      </c>
      <c r="R478" s="26">
        <f t="shared" si="379"/>
        <v>0</v>
      </c>
      <c r="S478" s="26">
        <f t="shared" si="379"/>
        <v>120944471.06</v>
      </c>
      <c r="T478" s="26">
        <f t="shared" si="379"/>
        <v>0</v>
      </c>
      <c r="U478" s="27">
        <f t="shared" si="379"/>
        <v>0</v>
      </c>
      <c r="V478" s="27">
        <f t="shared" si="379"/>
        <v>0</v>
      </c>
      <c r="W478" s="27">
        <f t="shared" si="379"/>
        <v>120944471.06</v>
      </c>
      <c r="X478" s="27">
        <f t="shared" si="379"/>
        <v>0</v>
      </c>
      <c r="Y478" s="59"/>
    </row>
    <row r="479" spans="1:25" ht="24">
      <c r="A479" s="28" t="s">
        <v>242</v>
      </c>
      <c r="B479" s="25" t="s">
        <v>234</v>
      </c>
      <c r="C479" s="25" t="s">
        <v>67</v>
      </c>
      <c r="D479" s="25" t="s">
        <v>105</v>
      </c>
      <c r="E479" s="25" t="s">
        <v>268</v>
      </c>
      <c r="F479" s="24">
        <v>600</v>
      </c>
      <c r="G479" s="26">
        <f>123647092.37</f>
        <v>123647092.37</v>
      </c>
      <c r="H479" s="26"/>
      <c r="I479" s="26"/>
      <c r="J479" s="26"/>
      <c r="K479" s="26">
        <f>G479+I479</f>
        <v>123647092.37</v>
      </c>
      <c r="L479" s="26">
        <f>H479+J479</f>
        <v>0</v>
      </c>
      <c r="M479" s="26">
        <v>123944471.06</v>
      </c>
      <c r="N479" s="26"/>
      <c r="O479" s="26"/>
      <c r="P479" s="26"/>
      <c r="Q479" s="26">
        <f>M479+O479</f>
        <v>123944471.06</v>
      </c>
      <c r="R479" s="26">
        <f>N479+P479</f>
        <v>0</v>
      </c>
      <c r="S479" s="26">
        <f>123944471.06-3000000</f>
        <v>120944471.06</v>
      </c>
      <c r="T479" s="26"/>
      <c r="U479" s="27"/>
      <c r="V479" s="27"/>
      <c r="W479" s="27">
        <f>S479+U479</f>
        <v>120944471.06</v>
      </c>
      <c r="X479" s="27">
        <f>T479+V479</f>
        <v>0</v>
      </c>
      <c r="Y479" s="59"/>
    </row>
    <row r="480" spans="1:25" ht="24" hidden="1">
      <c r="A480" s="28" t="s">
        <v>269</v>
      </c>
      <c r="B480" s="25" t="s">
        <v>234</v>
      </c>
      <c r="C480" s="25" t="s">
        <v>67</v>
      </c>
      <c r="D480" s="25" t="s">
        <v>105</v>
      </c>
      <c r="E480" s="25" t="s">
        <v>270</v>
      </c>
      <c r="F480" s="24"/>
      <c r="G480" s="26">
        <f t="shared" ref="G480:X480" si="380">G481</f>
        <v>0</v>
      </c>
      <c r="H480" s="26">
        <f t="shared" si="380"/>
        <v>0</v>
      </c>
      <c r="I480" s="26">
        <f t="shared" si="380"/>
        <v>0</v>
      </c>
      <c r="J480" s="26">
        <f t="shared" si="380"/>
        <v>0</v>
      </c>
      <c r="K480" s="26">
        <f t="shared" si="380"/>
        <v>0</v>
      </c>
      <c r="L480" s="26">
        <f t="shared" si="380"/>
        <v>0</v>
      </c>
      <c r="M480" s="26">
        <f t="shared" si="380"/>
        <v>0</v>
      </c>
      <c r="N480" s="26">
        <f t="shared" si="380"/>
        <v>0</v>
      </c>
      <c r="O480" s="26">
        <f t="shared" si="380"/>
        <v>0</v>
      </c>
      <c r="P480" s="26">
        <f t="shared" si="380"/>
        <v>0</v>
      </c>
      <c r="Q480" s="26">
        <f t="shared" si="380"/>
        <v>0</v>
      </c>
      <c r="R480" s="26">
        <f t="shared" si="380"/>
        <v>0</v>
      </c>
      <c r="S480" s="26">
        <f t="shared" si="380"/>
        <v>0</v>
      </c>
      <c r="T480" s="26">
        <f t="shared" si="380"/>
        <v>0</v>
      </c>
      <c r="U480" s="27">
        <f t="shared" si="380"/>
        <v>0</v>
      </c>
      <c r="V480" s="27">
        <f t="shared" si="380"/>
        <v>0</v>
      </c>
      <c r="W480" s="27">
        <f t="shared" si="380"/>
        <v>0</v>
      </c>
      <c r="X480" s="27">
        <f t="shared" si="380"/>
        <v>0</v>
      </c>
      <c r="Y480" s="59"/>
    </row>
    <row r="481" spans="1:25" ht="24" hidden="1">
      <c r="A481" s="28" t="s">
        <v>242</v>
      </c>
      <c r="B481" s="25" t="s">
        <v>234</v>
      </c>
      <c r="C481" s="25" t="s">
        <v>67</v>
      </c>
      <c r="D481" s="25" t="s">
        <v>105</v>
      </c>
      <c r="E481" s="25" t="s">
        <v>270</v>
      </c>
      <c r="F481" s="24">
        <v>600</v>
      </c>
      <c r="G481" s="26">
        <v>0</v>
      </c>
      <c r="H481" s="26"/>
      <c r="I481" s="26">
        <v>0</v>
      </c>
      <c r="J481" s="26"/>
      <c r="K481" s="26">
        <f>G481+I481</f>
        <v>0</v>
      </c>
      <c r="L481" s="26">
        <f>H481+J481</f>
        <v>0</v>
      </c>
      <c r="M481" s="26">
        <v>0</v>
      </c>
      <c r="N481" s="26"/>
      <c r="O481" s="26">
        <v>0</v>
      </c>
      <c r="P481" s="26"/>
      <c r="Q481" s="26">
        <f>M481+O481</f>
        <v>0</v>
      </c>
      <c r="R481" s="26">
        <f>N481+P481</f>
        <v>0</v>
      </c>
      <c r="S481" s="26">
        <v>0</v>
      </c>
      <c r="T481" s="26"/>
      <c r="U481" s="27">
        <v>0</v>
      </c>
      <c r="V481" s="27"/>
      <c r="W481" s="27">
        <f>S481+U481</f>
        <v>0</v>
      </c>
      <c r="X481" s="27">
        <f>T481+V481</f>
        <v>0</v>
      </c>
      <c r="Y481" s="59"/>
    </row>
    <row r="482" spans="1:25" ht="24" hidden="1">
      <c r="A482" s="28" t="s">
        <v>271</v>
      </c>
      <c r="B482" s="25" t="s">
        <v>234</v>
      </c>
      <c r="C482" s="25" t="s">
        <v>67</v>
      </c>
      <c r="D482" s="25" t="s">
        <v>105</v>
      </c>
      <c r="E482" s="25" t="s">
        <v>272</v>
      </c>
      <c r="F482" s="24"/>
      <c r="G482" s="26">
        <f>G483</f>
        <v>0</v>
      </c>
      <c r="H482" s="26">
        <f t="shared" ref="H482:L482" si="381">H483</f>
        <v>0</v>
      </c>
      <c r="I482" s="26">
        <f t="shared" si="381"/>
        <v>0</v>
      </c>
      <c r="J482" s="26">
        <f t="shared" si="381"/>
        <v>0</v>
      </c>
      <c r="K482" s="26">
        <f t="shared" si="381"/>
        <v>0</v>
      </c>
      <c r="L482" s="26">
        <f t="shared" si="381"/>
        <v>0</v>
      </c>
      <c r="M482" s="26">
        <f>M483</f>
        <v>0</v>
      </c>
      <c r="N482" s="26">
        <f t="shared" ref="N482:R482" si="382">N483</f>
        <v>0</v>
      </c>
      <c r="O482" s="26">
        <f t="shared" si="382"/>
        <v>0</v>
      </c>
      <c r="P482" s="26">
        <f t="shared" si="382"/>
        <v>0</v>
      </c>
      <c r="Q482" s="26">
        <f t="shared" si="382"/>
        <v>0</v>
      </c>
      <c r="R482" s="26">
        <f t="shared" si="382"/>
        <v>0</v>
      </c>
      <c r="S482" s="26">
        <f>S483</f>
        <v>0</v>
      </c>
      <c r="T482" s="26">
        <f t="shared" ref="T482:X482" si="383">T483</f>
        <v>0</v>
      </c>
      <c r="U482" s="27">
        <f t="shared" si="383"/>
        <v>0</v>
      </c>
      <c r="V482" s="27">
        <f t="shared" si="383"/>
        <v>0</v>
      </c>
      <c r="W482" s="27">
        <f t="shared" si="383"/>
        <v>0</v>
      </c>
      <c r="X482" s="27">
        <f t="shared" si="383"/>
        <v>0</v>
      </c>
      <c r="Y482" s="59"/>
    </row>
    <row r="483" spans="1:25" ht="24" hidden="1">
      <c r="A483" s="28" t="s">
        <v>242</v>
      </c>
      <c r="B483" s="25" t="s">
        <v>234</v>
      </c>
      <c r="C483" s="25" t="s">
        <v>67</v>
      </c>
      <c r="D483" s="25" t="s">
        <v>105</v>
      </c>
      <c r="E483" s="25" t="s">
        <v>272</v>
      </c>
      <c r="F483" s="24">
        <v>600</v>
      </c>
      <c r="G483" s="26"/>
      <c r="H483" s="26"/>
      <c r="I483" s="26"/>
      <c r="J483" s="26"/>
      <c r="K483" s="26">
        <f>G483+I483</f>
        <v>0</v>
      </c>
      <c r="L483" s="26">
        <f>H483+J483</f>
        <v>0</v>
      </c>
      <c r="M483" s="26"/>
      <c r="N483" s="26"/>
      <c r="O483" s="26"/>
      <c r="P483" s="26"/>
      <c r="Q483" s="26">
        <f>M483+O483</f>
        <v>0</v>
      </c>
      <c r="R483" s="26">
        <f>N483+P483</f>
        <v>0</v>
      </c>
      <c r="S483" s="26"/>
      <c r="T483" s="26"/>
      <c r="U483" s="27"/>
      <c r="V483" s="27"/>
      <c r="W483" s="27">
        <f>S483+U483</f>
        <v>0</v>
      </c>
      <c r="X483" s="27">
        <f>T483+V483</f>
        <v>0</v>
      </c>
      <c r="Y483" s="59"/>
    </row>
    <row r="484" spans="1:25" ht="24">
      <c r="A484" s="28" t="s">
        <v>361</v>
      </c>
      <c r="B484" s="25" t="s">
        <v>234</v>
      </c>
      <c r="C484" s="25" t="s">
        <v>67</v>
      </c>
      <c r="D484" s="25" t="s">
        <v>105</v>
      </c>
      <c r="E484" s="25" t="s">
        <v>362</v>
      </c>
      <c r="F484" s="24"/>
      <c r="G484" s="26">
        <f>G485+G486</f>
        <v>11800238</v>
      </c>
      <c r="H484" s="26">
        <f t="shared" ref="H484:X484" si="384">H485+H486</f>
        <v>0</v>
      </c>
      <c r="I484" s="26">
        <f t="shared" si="384"/>
        <v>0</v>
      </c>
      <c r="J484" s="26">
        <f t="shared" si="384"/>
        <v>0</v>
      </c>
      <c r="K484" s="26">
        <f t="shared" si="384"/>
        <v>11800238</v>
      </c>
      <c r="L484" s="26">
        <f t="shared" si="384"/>
        <v>0</v>
      </c>
      <c r="M484" s="26">
        <f t="shared" si="384"/>
        <v>11800238</v>
      </c>
      <c r="N484" s="26">
        <f t="shared" si="384"/>
        <v>0</v>
      </c>
      <c r="O484" s="26">
        <f t="shared" si="384"/>
        <v>0</v>
      </c>
      <c r="P484" s="26">
        <f t="shared" si="384"/>
        <v>0</v>
      </c>
      <c r="Q484" s="26">
        <f t="shared" si="384"/>
        <v>11800238</v>
      </c>
      <c r="R484" s="26">
        <f t="shared" si="384"/>
        <v>0</v>
      </c>
      <c r="S484" s="26">
        <f t="shared" si="384"/>
        <v>11800238</v>
      </c>
      <c r="T484" s="26">
        <f t="shared" si="384"/>
        <v>0</v>
      </c>
      <c r="U484" s="26">
        <f t="shared" si="384"/>
        <v>0</v>
      </c>
      <c r="V484" s="26">
        <f t="shared" si="384"/>
        <v>0</v>
      </c>
      <c r="W484" s="26">
        <f t="shared" si="384"/>
        <v>11800238</v>
      </c>
      <c r="X484" s="26">
        <f t="shared" si="384"/>
        <v>0</v>
      </c>
      <c r="Y484" s="59"/>
    </row>
    <row r="485" spans="1:25" ht="24">
      <c r="A485" s="28" t="s">
        <v>242</v>
      </c>
      <c r="B485" s="25" t="s">
        <v>234</v>
      </c>
      <c r="C485" s="25" t="s">
        <v>67</v>
      </c>
      <c r="D485" s="25" t="s">
        <v>105</v>
      </c>
      <c r="E485" s="25" t="s">
        <v>362</v>
      </c>
      <c r="F485" s="24">
        <v>600</v>
      </c>
      <c r="G485" s="26">
        <v>1745304.95</v>
      </c>
      <c r="H485" s="26"/>
      <c r="I485" s="26"/>
      <c r="J485" s="26"/>
      <c r="K485" s="26">
        <f>G485+I485</f>
        <v>1745304.95</v>
      </c>
      <c r="L485" s="26">
        <f>H485+J485</f>
        <v>0</v>
      </c>
      <c r="M485" s="26">
        <v>1745304.95</v>
      </c>
      <c r="N485" s="26"/>
      <c r="O485" s="26"/>
      <c r="P485" s="26"/>
      <c r="Q485" s="26">
        <f>M485+O485</f>
        <v>1745304.95</v>
      </c>
      <c r="R485" s="26">
        <f>N485+P485</f>
        <v>0</v>
      </c>
      <c r="S485" s="26">
        <v>1745304.95</v>
      </c>
      <c r="T485" s="26"/>
      <c r="U485" s="27"/>
      <c r="V485" s="27"/>
      <c r="W485" s="27">
        <f>S485+U485</f>
        <v>1745304.95</v>
      </c>
      <c r="X485" s="27">
        <f>T485+V485</f>
        <v>0</v>
      </c>
      <c r="Y485" s="59"/>
    </row>
    <row r="486" spans="1:25">
      <c r="A486" s="35" t="s">
        <v>54</v>
      </c>
      <c r="B486" s="25" t="s">
        <v>234</v>
      </c>
      <c r="C486" s="25" t="s">
        <v>67</v>
      </c>
      <c r="D486" s="25" t="s">
        <v>105</v>
      </c>
      <c r="E486" s="25" t="s">
        <v>362</v>
      </c>
      <c r="F486" s="24">
        <v>800</v>
      </c>
      <c r="G486" s="26">
        <v>10054933.050000001</v>
      </c>
      <c r="H486" s="26"/>
      <c r="I486" s="26"/>
      <c r="J486" s="26"/>
      <c r="K486" s="26">
        <f>G486+I486</f>
        <v>10054933.050000001</v>
      </c>
      <c r="L486" s="26">
        <f>H486+J486</f>
        <v>0</v>
      </c>
      <c r="M486" s="26">
        <v>10054933.050000001</v>
      </c>
      <c r="N486" s="26"/>
      <c r="O486" s="26"/>
      <c r="P486" s="26"/>
      <c r="Q486" s="26">
        <f>M486+O486</f>
        <v>10054933.050000001</v>
      </c>
      <c r="R486" s="26">
        <f>N486+P486</f>
        <v>0</v>
      </c>
      <c r="S486" s="26">
        <v>10054933.050000001</v>
      </c>
      <c r="T486" s="26"/>
      <c r="U486" s="27"/>
      <c r="V486" s="27"/>
      <c r="W486" s="27">
        <f>S486+U486</f>
        <v>10054933.050000001</v>
      </c>
      <c r="X486" s="27">
        <f>T486+V486</f>
        <v>0</v>
      </c>
      <c r="Y486" s="59"/>
    </row>
    <row r="487" spans="1:25" ht="36">
      <c r="A487" s="28" t="s">
        <v>273</v>
      </c>
      <c r="B487" s="25" t="s">
        <v>234</v>
      </c>
      <c r="C487" s="25" t="s">
        <v>67</v>
      </c>
      <c r="D487" s="25" t="s">
        <v>105</v>
      </c>
      <c r="E487" s="25" t="s">
        <v>274</v>
      </c>
      <c r="F487" s="24"/>
      <c r="G487" s="26">
        <f>G488</f>
        <v>167368</v>
      </c>
      <c r="H487" s="26">
        <f t="shared" ref="H487:L488" si="385">H488</f>
        <v>0</v>
      </c>
      <c r="I487" s="26">
        <f t="shared" si="385"/>
        <v>0</v>
      </c>
      <c r="J487" s="26">
        <f t="shared" si="385"/>
        <v>0</v>
      </c>
      <c r="K487" s="26">
        <f t="shared" si="385"/>
        <v>167368</v>
      </c>
      <c r="L487" s="26">
        <f t="shared" si="385"/>
        <v>0</v>
      </c>
      <c r="M487" s="26">
        <f>M488</f>
        <v>167368</v>
      </c>
      <c r="N487" s="26">
        <f t="shared" ref="N487:R488" si="386">N488</f>
        <v>0</v>
      </c>
      <c r="O487" s="26">
        <f t="shared" si="386"/>
        <v>0</v>
      </c>
      <c r="P487" s="26">
        <f t="shared" si="386"/>
        <v>0</v>
      </c>
      <c r="Q487" s="26">
        <f t="shared" si="386"/>
        <v>167368</v>
      </c>
      <c r="R487" s="26">
        <f t="shared" si="386"/>
        <v>0</v>
      </c>
      <c r="S487" s="26">
        <f>S488</f>
        <v>167368</v>
      </c>
      <c r="T487" s="26">
        <f t="shared" ref="T487:X488" si="387">T488</f>
        <v>0</v>
      </c>
      <c r="U487" s="27">
        <f t="shared" si="387"/>
        <v>0</v>
      </c>
      <c r="V487" s="27">
        <f t="shared" si="387"/>
        <v>0</v>
      </c>
      <c r="W487" s="27">
        <f t="shared" si="387"/>
        <v>167368</v>
      </c>
      <c r="X487" s="27">
        <f t="shared" si="387"/>
        <v>0</v>
      </c>
      <c r="Y487" s="59"/>
    </row>
    <row r="488" spans="1:25" ht="24">
      <c r="A488" s="28" t="s">
        <v>275</v>
      </c>
      <c r="B488" s="25" t="s">
        <v>234</v>
      </c>
      <c r="C488" s="25" t="s">
        <v>67</v>
      </c>
      <c r="D488" s="25" t="s">
        <v>105</v>
      </c>
      <c r="E488" s="25" t="s">
        <v>276</v>
      </c>
      <c r="F488" s="24"/>
      <c r="G488" s="26">
        <f>G489</f>
        <v>167368</v>
      </c>
      <c r="H488" s="26">
        <f t="shared" si="385"/>
        <v>0</v>
      </c>
      <c r="I488" s="26">
        <f t="shared" si="385"/>
        <v>0</v>
      </c>
      <c r="J488" s="26">
        <f t="shared" si="385"/>
        <v>0</v>
      </c>
      <c r="K488" s="26">
        <f t="shared" si="385"/>
        <v>167368</v>
      </c>
      <c r="L488" s="26">
        <f t="shared" si="385"/>
        <v>0</v>
      </c>
      <c r="M488" s="26">
        <f>M489</f>
        <v>167368</v>
      </c>
      <c r="N488" s="26">
        <f t="shared" si="386"/>
        <v>0</v>
      </c>
      <c r="O488" s="26">
        <f t="shared" si="386"/>
        <v>0</v>
      </c>
      <c r="P488" s="26">
        <f t="shared" si="386"/>
        <v>0</v>
      </c>
      <c r="Q488" s="26">
        <f t="shared" si="386"/>
        <v>167368</v>
      </c>
      <c r="R488" s="26">
        <f t="shared" si="386"/>
        <v>0</v>
      </c>
      <c r="S488" s="26">
        <f>S489</f>
        <v>167368</v>
      </c>
      <c r="T488" s="26">
        <f t="shared" si="387"/>
        <v>0</v>
      </c>
      <c r="U488" s="27">
        <f t="shared" si="387"/>
        <v>0</v>
      </c>
      <c r="V488" s="27">
        <f t="shared" si="387"/>
        <v>0</v>
      </c>
      <c r="W488" s="27">
        <f t="shared" si="387"/>
        <v>167368</v>
      </c>
      <c r="X488" s="27">
        <f t="shared" si="387"/>
        <v>0</v>
      </c>
      <c r="Y488" s="59"/>
    </row>
    <row r="489" spans="1:25" ht="24">
      <c r="A489" s="28" t="s">
        <v>242</v>
      </c>
      <c r="B489" s="25" t="s">
        <v>234</v>
      </c>
      <c r="C489" s="25" t="s">
        <v>67</v>
      </c>
      <c r="D489" s="25" t="s">
        <v>105</v>
      </c>
      <c r="E489" s="25" t="s">
        <v>276</v>
      </c>
      <c r="F489" s="24">
        <v>600</v>
      </c>
      <c r="G489" s="26">
        <v>167368</v>
      </c>
      <c r="H489" s="26"/>
      <c r="I489" s="26"/>
      <c r="J489" s="26"/>
      <c r="K489" s="26">
        <f>G489+I489</f>
        <v>167368</v>
      </c>
      <c r="L489" s="26">
        <f>H489+J489</f>
        <v>0</v>
      </c>
      <c r="M489" s="26">
        <v>167368</v>
      </c>
      <c r="N489" s="26"/>
      <c r="O489" s="26">
        <v>0</v>
      </c>
      <c r="P489" s="26"/>
      <c r="Q489" s="26">
        <f>M489+O489</f>
        <v>167368</v>
      </c>
      <c r="R489" s="26">
        <f>N489+P489</f>
        <v>0</v>
      </c>
      <c r="S489" s="26">
        <v>167368</v>
      </c>
      <c r="T489" s="26"/>
      <c r="U489" s="27">
        <v>0</v>
      </c>
      <c r="V489" s="27"/>
      <c r="W489" s="27">
        <f>S489+U489</f>
        <v>167368</v>
      </c>
      <c r="X489" s="27">
        <f>T489+V489</f>
        <v>0</v>
      </c>
      <c r="Y489" s="59"/>
    </row>
    <row r="490" spans="1:25" hidden="1">
      <c r="A490" s="30" t="s">
        <v>35</v>
      </c>
      <c r="B490" s="25" t="s">
        <v>234</v>
      </c>
      <c r="C490" s="25" t="s">
        <v>67</v>
      </c>
      <c r="D490" s="25" t="s">
        <v>105</v>
      </c>
      <c r="E490" s="25" t="s">
        <v>36</v>
      </c>
      <c r="F490" s="24"/>
      <c r="G490" s="26">
        <f>G491</f>
        <v>0</v>
      </c>
      <c r="H490" s="26">
        <f t="shared" ref="H490:X492" si="388">H491</f>
        <v>0</v>
      </c>
      <c r="I490" s="26">
        <f t="shared" si="388"/>
        <v>0</v>
      </c>
      <c r="J490" s="26">
        <f t="shared" si="388"/>
        <v>0</v>
      </c>
      <c r="K490" s="26">
        <f t="shared" si="388"/>
        <v>0</v>
      </c>
      <c r="L490" s="26">
        <f t="shared" si="388"/>
        <v>0</v>
      </c>
      <c r="M490" s="26">
        <f t="shared" si="388"/>
        <v>0</v>
      </c>
      <c r="N490" s="26">
        <f t="shared" si="388"/>
        <v>0</v>
      </c>
      <c r="O490" s="26">
        <f t="shared" si="388"/>
        <v>0</v>
      </c>
      <c r="P490" s="26">
        <f t="shared" si="388"/>
        <v>0</v>
      </c>
      <c r="Q490" s="26">
        <f t="shared" si="388"/>
        <v>0</v>
      </c>
      <c r="R490" s="26">
        <f t="shared" si="388"/>
        <v>0</v>
      </c>
      <c r="S490" s="26">
        <f t="shared" si="388"/>
        <v>0</v>
      </c>
      <c r="T490" s="26">
        <f t="shared" si="388"/>
        <v>0</v>
      </c>
      <c r="U490" s="26">
        <f t="shared" si="388"/>
        <v>0</v>
      </c>
      <c r="V490" s="26">
        <f t="shared" si="388"/>
        <v>0</v>
      </c>
      <c r="W490" s="26">
        <f t="shared" si="388"/>
        <v>0</v>
      </c>
      <c r="X490" s="26">
        <f t="shared" si="388"/>
        <v>0</v>
      </c>
      <c r="Y490" s="59"/>
    </row>
    <row r="491" spans="1:25" ht="24" hidden="1">
      <c r="A491" s="30" t="s">
        <v>277</v>
      </c>
      <c r="B491" s="25" t="s">
        <v>234</v>
      </c>
      <c r="C491" s="25" t="s">
        <v>67</v>
      </c>
      <c r="D491" s="25" t="s">
        <v>105</v>
      </c>
      <c r="E491" s="25" t="s">
        <v>278</v>
      </c>
      <c r="F491" s="24"/>
      <c r="G491" s="26">
        <f>G492</f>
        <v>0</v>
      </c>
      <c r="H491" s="26">
        <f t="shared" si="388"/>
        <v>0</v>
      </c>
      <c r="I491" s="26">
        <f t="shared" si="388"/>
        <v>0</v>
      </c>
      <c r="J491" s="26">
        <f t="shared" si="388"/>
        <v>0</v>
      </c>
      <c r="K491" s="26">
        <f t="shared" si="388"/>
        <v>0</v>
      </c>
      <c r="L491" s="26">
        <f t="shared" si="388"/>
        <v>0</v>
      </c>
      <c r="M491" s="26">
        <f t="shared" si="388"/>
        <v>0</v>
      </c>
      <c r="N491" s="26">
        <f t="shared" si="388"/>
        <v>0</v>
      </c>
      <c r="O491" s="26">
        <f t="shared" si="388"/>
        <v>0</v>
      </c>
      <c r="P491" s="26">
        <f t="shared" si="388"/>
        <v>0</v>
      </c>
      <c r="Q491" s="26">
        <f t="shared" si="388"/>
        <v>0</v>
      </c>
      <c r="R491" s="26">
        <f t="shared" si="388"/>
        <v>0</v>
      </c>
      <c r="S491" s="26">
        <f t="shared" si="388"/>
        <v>0</v>
      </c>
      <c r="T491" s="26">
        <f t="shared" si="388"/>
        <v>0</v>
      </c>
      <c r="U491" s="26">
        <f t="shared" si="388"/>
        <v>0</v>
      </c>
      <c r="V491" s="26">
        <f t="shared" si="388"/>
        <v>0</v>
      </c>
      <c r="W491" s="26">
        <f t="shared" si="388"/>
        <v>0</v>
      </c>
      <c r="X491" s="26">
        <f t="shared" si="388"/>
        <v>0</v>
      </c>
      <c r="Y491" s="59"/>
    </row>
    <row r="492" spans="1:25" ht="72" hidden="1">
      <c r="A492" s="28" t="s">
        <v>43</v>
      </c>
      <c r="B492" s="25" t="s">
        <v>234</v>
      </c>
      <c r="C492" s="25" t="s">
        <v>67</v>
      </c>
      <c r="D492" s="25" t="s">
        <v>105</v>
      </c>
      <c r="E492" s="25" t="s">
        <v>279</v>
      </c>
      <c r="F492" s="24"/>
      <c r="G492" s="26">
        <f>G493</f>
        <v>0</v>
      </c>
      <c r="H492" s="26">
        <f t="shared" si="388"/>
        <v>0</v>
      </c>
      <c r="I492" s="26">
        <f t="shared" si="388"/>
        <v>0</v>
      </c>
      <c r="J492" s="26">
        <f t="shared" si="388"/>
        <v>0</v>
      </c>
      <c r="K492" s="26">
        <f t="shared" si="388"/>
        <v>0</v>
      </c>
      <c r="L492" s="26">
        <f t="shared" si="388"/>
        <v>0</v>
      </c>
      <c r="M492" s="26">
        <f t="shared" si="388"/>
        <v>0</v>
      </c>
      <c r="N492" s="26">
        <f t="shared" si="388"/>
        <v>0</v>
      </c>
      <c r="O492" s="26">
        <f t="shared" si="388"/>
        <v>0</v>
      </c>
      <c r="P492" s="26">
        <f t="shared" si="388"/>
        <v>0</v>
      </c>
      <c r="Q492" s="26">
        <f t="shared" si="388"/>
        <v>0</v>
      </c>
      <c r="R492" s="26">
        <f t="shared" si="388"/>
        <v>0</v>
      </c>
      <c r="S492" s="26">
        <f t="shared" si="388"/>
        <v>0</v>
      </c>
      <c r="T492" s="26">
        <f t="shared" si="388"/>
        <v>0</v>
      </c>
      <c r="U492" s="26">
        <f t="shared" si="388"/>
        <v>0</v>
      </c>
      <c r="V492" s="26">
        <f t="shared" si="388"/>
        <v>0</v>
      </c>
      <c r="W492" s="26">
        <f t="shared" si="388"/>
        <v>0</v>
      </c>
      <c r="X492" s="26">
        <f t="shared" si="388"/>
        <v>0</v>
      </c>
      <c r="Y492" s="59"/>
    </row>
    <row r="493" spans="1:25" ht="24" hidden="1">
      <c r="A493" s="45" t="s">
        <v>242</v>
      </c>
      <c r="B493" s="25" t="s">
        <v>234</v>
      </c>
      <c r="C493" s="25" t="s">
        <v>67</v>
      </c>
      <c r="D493" s="25" t="s">
        <v>105</v>
      </c>
      <c r="E493" s="25" t="s">
        <v>279</v>
      </c>
      <c r="F493" s="24">
        <v>600</v>
      </c>
      <c r="G493" s="26"/>
      <c r="H493" s="26">
        <f>G493</f>
        <v>0</v>
      </c>
      <c r="I493" s="26"/>
      <c r="J493" s="26">
        <f>I493</f>
        <v>0</v>
      </c>
      <c r="K493" s="26">
        <f>G493+I493</f>
        <v>0</v>
      </c>
      <c r="L493" s="26">
        <f>H493+J493</f>
        <v>0</v>
      </c>
      <c r="M493" s="26"/>
      <c r="N493" s="26"/>
      <c r="O493" s="26"/>
      <c r="P493" s="26"/>
      <c r="Q493" s="26">
        <f>M493+O493</f>
        <v>0</v>
      </c>
      <c r="R493" s="26">
        <f>N493+P493</f>
        <v>0</v>
      </c>
      <c r="S493" s="26"/>
      <c r="T493" s="26"/>
      <c r="U493" s="27"/>
      <c r="V493" s="27"/>
      <c r="W493" s="26">
        <f>S493+U493</f>
        <v>0</v>
      </c>
      <c r="X493" s="26">
        <f>T493+V493</f>
        <v>0</v>
      </c>
      <c r="Y493" s="59"/>
    </row>
    <row r="494" spans="1:25">
      <c r="A494" s="28" t="s">
        <v>363</v>
      </c>
      <c r="B494" s="25" t="s">
        <v>234</v>
      </c>
      <c r="C494" s="25" t="s">
        <v>67</v>
      </c>
      <c r="D494" s="25" t="s">
        <v>110</v>
      </c>
      <c r="E494" s="25"/>
      <c r="F494" s="24"/>
      <c r="G494" s="26">
        <f>G495+G545</f>
        <v>146421191.91999999</v>
      </c>
      <c r="H494" s="26">
        <f t="shared" ref="H494:X494" si="389">H495+H545</f>
        <v>2744300</v>
      </c>
      <c r="I494" s="26">
        <f t="shared" si="389"/>
        <v>0</v>
      </c>
      <c r="J494" s="26">
        <f t="shared" si="389"/>
        <v>0</v>
      </c>
      <c r="K494" s="26">
        <f t="shared" si="389"/>
        <v>146421191.91999999</v>
      </c>
      <c r="L494" s="26">
        <f t="shared" si="389"/>
        <v>2744300</v>
      </c>
      <c r="M494" s="26">
        <f t="shared" si="389"/>
        <v>146576990.27000001</v>
      </c>
      <c r="N494" s="26">
        <f t="shared" si="389"/>
        <v>2744300</v>
      </c>
      <c r="O494" s="26">
        <f t="shared" si="389"/>
        <v>0</v>
      </c>
      <c r="P494" s="26">
        <f t="shared" si="389"/>
        <v>0</v>
      </c>
      <c r="Q494" s="26">
        <f t="shared" si="389"/>
        <v>146576990.27000001</v>
      </c>
      <c r="R494" s="26">
        <f t="shared" si="389"/>
        <v>2744300</v>
      </c>
      <c r="S494" s="26">
        <f t="shared" si="389"/>
        <v>146576990.27000001</v>
      </c>
      <c r="T494" s="26">
        <f t="shared" si="389"/>
        <v>2744300</v>
      </c>
      <c r="U494" s="27">
        <f t="shared" si="389"/>
        <v>0</v>
      </c>
      <c r="V494" s="27">
        <f t="shared" si="389"/>
        <v>0</v>
      </c>
      <c r="W494" s="27">
        <f t="shared" si="389"/>
        <v>146576990.27000001</v>
      </c>
      <c r="X494" s="27">
        <f t="shared" si="389"/>
        <v>2744300</v>
      </c>
      <c r="Y494" s="59"/>
    </row>
    <row r="495" spans="1:25" ht="24">
      <c r="A495" s="28" t="s">
        <v>364</v>
      </c>
      <c r="B495" s="25" t="s">
        <v>234</v>
      </c>
      <c r="C495" s="25" t="s">
        <v>67</v>
      </c>
      <c r="D495" s="25" t="s">
        <v>110</v>
      </c>
      <c r="E495" s="25" t="s">
        <v>236</v>
      </c>
      <c r="F495" s="24"/>
      <c r="G495" s="26">
        <f t="shared" ref="G495:X495" si="390">G496+G525+G531</f>
        <v>146421191.91999999</v>
      </c>
      <c r="H495" s="26">
        <f t="shared" si="390"/>
        <v>2744300</v>
      </c>
      <c r="I495" s="26">
        <f t="shared" si="390"/>
        <v>0</v>
      </c>
      <c r="J495" s="26">
        <f t="shared" si="390"/>
        <v>0</v>
      </c>
      <c r="K495" s="26">
        <f t="shared" si="390"/>
        <v>146421191.91999999</v>
      </c>
      <c r="L495" s="26">
        <f t="shared" si="390"/>
        <v>2744300</v>
      </c>
      <c r="M495" s="26">
        <f t="shared" si="390"/>
        <v>146576990.27000001</v>
      </c>
      <c r="N495" s="26">
        <f t="shared" si="390"/>
        <v>2744300</v>
      </c>
      <c r="O495" s="26">
        <f t="shared" si="390"/>
        <v>0</v>
      </c>
      <c r="P495" s="26">
        <f t="shared" si="390"/>
        <v>0</v>
      </c>
      <c r="Q495" s="26">
        <f t="shared" si="390"/>
        <v>146576990.27000001</v>
      </c>
      <c r="R495" s="26">
        <f t="shared" si="390"/>
        <v>2744300</v>
      </c>
      <c r="S495" s="26">
        <f t="shared" si="390"/>
        <v>146576990.27000001</v>
      </c>
      <c r="T495" s="26">
        <f t="shared" si="390"/>
        <v>2744300</v>
      </c>
      <c r="U495" s="27">
        <f t="shared" si="390"/>
        <v>0</v>
      </c>
      <c r="V495" s="27">
        <f t="shared" si="390"/>
        <v>0</v>
      </c>
      <c r="W495" s="27">
        <f t="shared" si="390"/>
        <v>146576990.27000001</v>
      </c>
      <c r="X495" s="27">
        <f t="shared" si="390"/>
        <v>2744300</v>
      </c>
      <c r="Y495" s="59"/>
    </row>
    <row r="496" spans="1:25" ht="24">
      <c r="A496" s="28" t="s">
        <v>237</v>
      </c>
      <c r="B496" s="25" t="s">
        <v>234</v>
      </c>
      <c r="C496" s="25" t="s">
        <v>67</v>
      </c>
      <c r="D496" s="25" t="s">
        <v>110</v>
      </c>
      <c r="E496" s="25" t="s">
        <v>238</v>
      </c>
      <c r="F496" s="24"/>
      <c r="G496" s="26">
        <f t="shared" ref="G496:X496" si="391">G497+G506+G515+G520</f>
        <v>130564799.98999999</v>
      </c>
      <c r="H496" s="26">
        <f t="shared" si="391"/>
        <v>0</v>
      </c>
      <c r="I496" s="26">
        <f t="shared" si="391"/>
        <v>0</v>
      </c>
      <c r="J496" s="26">
        <f t="shared" si="391"/>
        <v>0</v>
      </c>
      <c r="K496" s="26">
        <f t="shared" si="391"/>
        <v>130564799.98999999</v>
      </c>
      <c r="L496" s="26">
        <f t="shared" si="391"/>
        <v>0</v>
      </c>
      <c r="M496" s="26">
        <f t="shared" si="391"/>
        <v>130702609.48</v>
      </c>
      <c r="N496" s="26">
        <f t="shared" si="391"/>
        <v>0</v>
      </c>
      <c r="O496" s="26">
        <f t="shared" si="391"/>
        <v>0</v>
      </c>
      <c r="P496" s="26">
        <f t="shared" si="391"/>
        <v>0</v>
      </c>
      <c r="Q496" s="26">
        <f t="shared" si="391"/>
        <v>130702609.48</v>
      </c>
      <c r="R496" s="26">
        <f t="shared" si="391"/>
        <v>0</v>
      </c>
      <c r="S496" s="26">
        <f t="shared" si="391"/>
        <v>130702609.48</v>
      </c>
      <c r="T496" s="26">
        <f t="shared" si="391"/>
        <v>0</v>
      </c>
      <c r="U496" s="27">
        <f t="shared" si="391"/>
        <v>0</v>
      </c>
      <c r="V496" s="27">
        <f t="shared" si="391"/>
        <v>0</v>
      </c>
      <c r="W496" s="27">
        <f t="shared" si="391"/>
        <v>130702609.48</v>
      </c>
      <c r="X496" s="27">
        <f t="shared" si="391"/>
        <v>0</v>
      </c>
      <c r="Y496" s="59"/>
    </row>
    <row r="497" spans="1:25" ht="36">
      <c r="A497" s="28" t="s">
        <v>273</v>
      </c>
      <c r="B497" s="25" t="s">
        <v>234</v>
      </c>
      <c r="C497" s="25" t="s">
        <v>67</v>
      </c>
      <c r="D497" s="25" t="s">
        <v>110</v>
      </c>
      <c r="E497" s="25" t="s">
        <v>274</v>
      </c>
      <c r="F497" s="24"/>
      <c r="G497" s="26">
        <f>G498+G502+G504+G500</f>
        <v>2040000</v>
      </c>
      <c r="H497" s="26">
        <f t="shared" ref="H497:L497" si="392">H498+H502+H504+H500</f>
        <v>0</v>
      </c>
      <c r="I497" s="26">
        <f t="shared" si="392"/>
        <v>0</v>
      </c>
      <c r="J497" s="26">
        <f t="shared" si="392"/>
        <v>0</v>
      </c>
      <c r="K497" s="26">
        <f t="shared" si="392"/>
        <v>2040000</v>
      </c>
      <c r="L497" s="26">
        <f t="shared" si="392"/>
        <v>0</v>
      </c>
      <c r="M497" s="26">
        <f>M498+M502+M504+M500</f>
        <v>2040000</v>
      </c>
      <c r="N497" s="26">
        <f t="shared" ref="N497:R497" si="393">N498+N502+N504+N500</f>
        <v>0</v>
      </c>
      <c r="O497" s="26">
        <f t="shared" si="393"/>
        <v>0</v>
      </c>
      <c r="P497" s="26">
        <f t="shared" si="393"/>
        <v>0</v>
      </c>
      <c r="Q497" s="26">
        <f t="shared" si="393"/>
        <v>2040000</v>
      </c>
      <c r="R497" s="26">
        <f t="shared" si="393"/>
        <v>0</v>
      </c>
      <c r="S497" s="26">
        <f>S498+S502+S504+S500</f>
        <v>2040000</v>
      </c>
      <c r="T497" s="26">
        <f t="shared" ref="T497:X497" si="394">T498+T502+T504+T500</f>
        <v>0</v>
      </c>
      <c r="U497" s="27">
        <f t="shared" si="394"/>
        <v>0</v>
      </c>
      <c r="V497" s="27">
        <f t="shared" si="394"/>
        <v>0</v>
      </c>
      <c r="W497" s="27">
        <f t="shared" si="394"/>
        <v>2040000</v>
      </c>
      <c r="X497" s="27">
        <f t="shared" si="394"/>
        <v>0</v>
      </c>
      <c r="Y497" s="59"/>
    </row>
    <row r="498" spans="1:25" ht="24">
      <c r="A498" s="28" t="s">
        <v>365</v>
      </c>
      <c r="B498" s="25" t="s">
        <v>234</v>
      </c>
      <c r="C498" s="25" t="s">
        <v>67</v>
      </c>
      <c r="D498" s="25" t="s">
        <v>110</v>
      </c>
      <c r="E498" s="25" t="s">
        <v>366</v>
      </c>
      <c r="F498" s="24"/>
      <c r="G498" s="26">
        <f t="shared" ref="G498:X498" si="395">G499</f>
        <v>290000</v>
      </c>
      <c r="H498" s="26">
        <f t="shared" si="395"/>
        <v>0</v>
      </c>
      <c r="I498" s="26">
        <f t="shared" si="395"/>
        <v>0</v>
      </c>
      <c r="J498" s="26">
        <f t="shared" si="395"/>
        <v>0</v>
      </c>
      <c r="K498" s="26">
        <f t="shared" si="395"/>
        <v>290000</v>
      </c>
      <c r="L498" s="26">
        <f t="shared" si="395"/>
        <v>0</v>
      </c>
      <c r="M498" s="26">
        <f t="shared" si="395"/>
        <v>290000</v>
      </c>
      <c r="N498" s="26">
        <f t="shared" si="395"/>
        <v>0</v>
      </c>
      <c r="O498" s="26">
        <f t="shared" si="395"/>
        <v>0</v>
      </c>
      <c r="P498" s="26">
        <f t="shared" si="395"/>
        <v>0</v>
      </c>
      <c r="Q498" s="26">
        <f t="shared" si="395"/>
        <v>290000</v>
      </c>
      <c r="R498" s="26">
        <f t="shared" si="395"/>
        <v>0</v>
      </c>
      <c r="S498" s="26">
        <f t="shared" si="395"/>
        <v>290000</v>
      </c>
      <c r="T498" s="26">
        <f t="shared" si="395"/>
        <v>0</v>
      </c>
      <c r="U498" s="27">
        <f t="shared" si="395"/>
        <v>0</v>
      </c>
      <c r="V498" s="27">
        <f t="shared" si="395"/>
        <v>0</v>
      </c>
      <c r="W498" s="27">
        <f t="shared" si="395"/>
        <v>290000</v>
      </c>
      <c r="X498" s="27">
        <f t="shared" si="395"/>
        <v>0</v>
      </c>
      <c r="Y498" s="59"/>
    </row>
    <row r="499" spans="1:25" ht="24">
      <c r="A499" s="28" t="s">
        <v>242</v>
      </c>
      <c r="B499" s="24">
        <v>707</v>
      </c>
      <c r="C499" s="25" t="s">
        <v>67</v>
      </c>
      <c r="D499" s="25" t="s">
        <v>110</v>
      </c>
      <c r="E499" s="25" t="s">
        <v>366</v>
      </c>
      <c r="F499" s="25" t="s">
        <v>243</v>
      </c>
      <c r="G499" s="26">
        <v>290000</v>
      </c>
      <c r="H499" s="26"/>
      <c r="I499" s="26"/>
      <c r="J499" s="26"/>
      <c r="K499" s="26">
        <f>G499+I499</f>
        <v>290000</v>
      </c>
      <c r="L499" s="26">
        <f>H499+J499</f>
        <v>0</v>
      </c>
      <c r="M499" s="26">
        <v>290000</v>
      </c>
      <c r="N499" s="26"/>
      <c r="O499" s="26"/>
      <c r="P499" s="26"/>
      <c r="Q499" s="26">
        <f>M499+O499</f>
        <v>290000</v>
      </c>
      <c r="R499" s="26">
        <f>N499+P499</f>
        <v>0</v>
      </c>
      <c r="S499" s="26">
        <v>290000</v>
      </c>
      <c r="T499" s="26"/>
      <c r="U499" s="27"/>
      <c r="V499" s="27"/>
      <c r="W499" s="27">
        <f>S499+U499</f>
        <v>290000</v>
      </c>
      <c r="X499" s="27">
        <f>T499+V499</f>
        <v>0</v>
      </c>
      <c r="Y499" s="59"/>
    </row>
    <row r="500" spans="1:25" ht="24" hidden="1">
      <c r="A500" s="28" t="s">
        <v>367</v>
      </c>
      <c r="B500" s="25" t="s">
        <v>234</v>
      </c>
      <c r="C500" s="25" t="s">
        <v>67</v>
      </c>
      <c r="D500" s="25" t="s">
        <v>110</v>
      </c>
      <c r="E500" s="25" t="s">
        <v>368</v>
      </c>
      <c r="F500" s="24"/>
      <c r="G500" s="26">
        <f>G501</f>
        <v>0</v>
      </c>
      <c r="H500" s="26">
        <f t="shared" ref="H500:L500" si="396">H501</f>
        <v>0</v>
      </c>
      <c r="I500" s="26">
        <f t="shared" si="396"/>
        <v>0</v>
      </c>
      <c r="J500" s="26">
        <f t="shared" si="396"/>
        <v>0</v>
      </c>
      <c r="K500" s="26">
        <f t="shared" si="396"/>
        <v>0</v>
      </c>
      <c r="L500" s="26">
        <f t="shared" si="396"/>
        <v>0</v>
      </c>
      <c r="M500" s="26">
        <f>M501</f>
        <v>0</v>
      </c>
      <c r="N500" s="26">
        <f t="shared" ref="N500:R500" si="397">N501</f>
        <v>0</v>
      </c>
      <c r="O500" s="26">
        <f t="shared" si="397"/>
        <v>0</v>
      </c>
      <c r="P500" s="26">
        <f t="shared" si="397"/>
        <v>0</v>
      </c>
      <c r="Q500" s="26">
        <f t="shared" si="397"/>
        <v>0</v>
      </c>
      <c r="R500" s="26">
        <f t="shared" si="397"/>
        <v>0</v>
      </c>
      <c r="S500" s="26">
        <f>S501</f>
        <v>0</v>
      </c>
      <c r="T500" s="26">
        <f t="shared" ref="T500:X500" si="398">T501</f>
        <v>0</v>
      </c>
      <c r="U500" s="27">
        <f t="shared" si="398"/>
        <v>0</v>
      </c>
      <c r="V500" s="27">
        <f t="shared" si="398"/>
        <v>0</v>
      </c>
      <c r="W500" s="27">
        <f t="shared" si="398"/>
        <v>0</v>
      </c>
      <c r="X500" s="27">
        <f t="shared" si="398"/>
        <v>0</v>
      </c>
      <c r="Y500" s="59"/>
    </row>
    <row r="501" spans="1:25" ht="24" hidden="1">
      <c r="A501" s="28" t="s">
        <v>242</v>
      </c>
      <c r="B501" s="24">
        <v>707</v>
      </c>
      <c r="C501" s="25" t="s">
        <v>67</v>
      </c>
      <c r="D501" s="25" t="s">
        <v>110</v>
      </c>
      <c r="E501" s="25" t="s">
        <v>368</v>
      </c>
      <c r="F501" s="25" t="s">
        <v>243</v>
      </c>
      <c r="G501" s="26">
        <v>0</v>
      </c>
      <c r="H501" s="26"/>
      <c r="I501" s="26"/>
      <c r="J501" s="26"/>
      <c r="K501" s="26">
        <f>G501+I501</f>
        <v>0</v>
      </c>
      <c r="L501" s="26">
        <f>H501+J501</f>
        <v>0</v>
      </c>
      <c r="M501" s="26">
        <v>0</v>
      </c>
      <c r="N501" s="26"/>
      <c r="O501" s="26"/>
      <c r="P501" s="26"/>
      <c r="Q501" s="26">
        <f>M501+O501</f>
        <v>0</v>
      </c>
      <c r="R501" s="26">
        <f>N501+P501</f>
        <v>0</v>
      </c>
      <c r="S501" s="26">
        <v>0</v>
      </c>
      <c r="T501" s="26"/>
      <c r="U501" s="27"/>
      <c r="V501" s="27"/>
      <c r="W501" s="27">
        <f>S501+U501</f>
        <v>0</v>
      </c>
      <c r="X501" s="27">
        <f>T501+V501</f>
        <v>0</v>
      </c>
      <c r="Y501" s="59"/>
    </row>
    <row r="502" spans="1:25">
      <c r="A502" s="28" t="s">
        <v>369</v>
      </c>
      <c r="B502" s="25" t="s">
        <v>234</v>
      </c>
      <c r="C502" s="25" t="s">
        <v>67</v>
      </c>
      <c r="D502" s="25" t="s">
        <v>110</v>
      </c>
      <c r="E502" s="25" t="s">
        <v>370</v>
      </c>
      <c r="F502" s="24"/>
      <c r="G502" s="26">
        <f t="shared" ref="G502:X502" si="399">G503</f>
        <v>1500000</v>
      </c>
      <c r="H502" s="26">
        <f t="shared" si="399"/>
        <v>0</v>
      </c>
      <c r="I502" s="26">
        <f t="shared" si="399"/>
        <v>0</v>
      </c>
      <c r="J502" s="26">
        <f t="shared" si="399"/>
        <v>0</v>
      </c>
      <c r="K502" s="26">
        <f t="shared" si="399"/>
        <v>1500000</v>
      </c>
      <c r="L502" s="26">
        <f t="shared" si="399"/>
        <v>0</v>
      </c>
      <c r="M502" s="26">
        <f t="shared" si="399"/>
        <v>1500000</v>
      </c>
      <c r="N502" s="26">
        <f t="shared" si="399"/>
        <v>0</v>
      </c>
      <c r="O502" s="26">
        <f t="shared" si="399"/>
        <v>0</v>
      </c>
      <c r="P502" s="26">
        <f t="shared" si="399"/>
        <v>0</v>
      </c>
      <c r="Q502" s="26">
        <f t="shared" si="399"/>
        <v>1500000</v>
      </c>
      <c r="R502" s="26">
        <f t="shared" si="399"/>
        <v>0</v>
      </c>
      <c r="S502" s="26">
        <f t="shared" si="399"/>
        <v>1500000</v>
      </c>
      <c r="T502" s="26">
        <f t="shared" si="399"/>
        <v>0</v>
      </c>
      <c r="U502" s="27">
        <f t="shared" si="399"/>
        <v>0</v>
      </c>
      <c r="V502" s="27">
        <f t="shared" si="399"/>
        <v>0</v>
      </c>
      <c r="W502" s="27">
        <f t="shared" si="399"/>
        <v>1500000</v>
      </c>
      <c r="X502" s="27">
        <f t="shared" si="399"/>
        <v>0</v>
      </c>
      <c r="Y502" s="59"/>
    </row>
    <row r="503" spans="1:25" ht="24">
      <c r="A503" s="28" t="s">
        <v>242</v>
      </c>
      <c r="B503" s="24">
        <v>707</v>
      </c>
      <c r="C503" s="25" t="s">
        <v>67</v>
      </c>
      <c r="D503" s="25" t="s">
        <v>110</v>
      </c>
      <c r="E503" s="25" t="s">
        <v>370</v>
      </c>
      <c r="F503" s="25" t="s">
        <v>243</v>
      </c>
      <c r="G503" s="26">
        <v>1500000</v>
      </c>
      <c r="H503" s="26"/>
      <c r="I503" s="26"/>
      <c r="J503" s="26"/>
      <c r="K503" s="26">
        <f>G503+I503</f>
        <v>1500000</v>
      </c>
      <c r="L503" s="26">
        <f>H503+J503</f>
        <v>0</v>
      </c>
      <c r="M503" s="26">
        <v>1500000</v>
      </c>
      <c r="N503" s="26"/>
      <c r="O503" s="26"/>
      <c r="P503" s="26"/>
      <c r="Q503" s="26">
        <f>M503+O503</f>
        <v>1500000</v>
      </c>
      <c r="R503" s="26">
        <f>N503+P503</f>
        <v>0</v>
      </c>
      <c r="S503" s="26">
        <v>1500000</v>
      </c>
      <c r="T503" s="26"/>
      <c r="U503" s="27"/>
      <c r="V503" s="27"/>
      <c r="W503" s="27">
        <f>S503+U503</f>
        <v>1500000</v>
      </c>
      <c r="X503" s="27">
        <f>T503+V503</f>
        <v>0</v>
      </c>
      <c r="Y503" s="59"/>
    </row>
    <row r="504" spans="1:25" ht="48">
      <c r="A504" s="28" t="s">
        <v>371</v>
      </c>
      <c r="B504" s="25" t="s">
        <v>234</v>
      </c>
      <c r="C504" s="25" t="s">
        <v>67</v>
      </c>
      <c r="D504" s="25" t="s">
        <v>110</v>
      </c>
      <c r="E504" s="25" t="s">
        <v>372</v>
      </c>
      <c r="F504" s="24"/>
      <c r="G504" s="26">
        <f t="shared" ref="G504:X504" si="400">G505</f>
        <v>250000</v>
      </c>
      <c r="H504" s="26">
        <f t="shared" si="400"/>
        <v>0</v>
      </c>
      <c r="I504" s="26">
        <f t="shared" si="400"/>
        <v>0</v>
      </c>
      <c r="J504" s="26">
        <f t="shared" si="400"/>
        <v>0</v>
      </c>
      <c r="K504" s="26">
        <f t="shared" si="400"/>
        <v>250000</v>
      </c>
      <c r="L504" s="26">
        <f t="shared" si="400"/>
        <v>0</v>
      </c>
      <c r="M504" s="26">
        <f t="shared" si="400"/>
        <v>250000</v>
      </c>
      <c r="N504" s="26">
        <f t="shared" si="400"/>
        <v>0</v>
      </c>
      <c r="O504" s="26">
        <f t="shared" si="400"/>
        <v>0</v>
      </c>
      <c r="P504" s="26">
        <f t="shared" si="400"/>
        <v>0</v>
      </c>
      <c r="Q504" s="26">
        <f t="shared" si="400"/>
        <v>250000</v>
      </c>
      <c r="R504" s="26">
        <f t="shared" si="400"/>
        <v>0</v>
      </c>
      <c r="S504" s="26">
        <f t="shared" si="400"/>
        <v>250000</v>
      </c>
      <c r="T504" s="26">
        <f t="shared" si="400"/>
        <v>0</v>
      </c>
      <c r="U504" s="27">
        <f t="shared" si="400"/>
        <v>0</v>
      </c>
      <c r="V504" s="27">
        <f t="shared" si="400"/>
        <v>0</v>
      </c>
      <c r="W504" s="27">
        <f t="shared" si="400"/>
        <v>250000</v>
      </c>
      <c r="X504" s="27">
        <f t="shared" si="400"/>
        <v>0</v>
      </c>
      <c r="Y504" s="59"/>
    </row>
    <row r="505" spans="1:25" ht="24">
      <c r="A505" s="28" t="s">
        <v>242</v>
      </c>
      <c r="B505" s="24">
        <v>707</v>
      </c>
      <c r="C505" s="25" t="s">
        <v>67</v>
      </c>
      <c r="D505" s="25" t="s">
        <v>110</v>
      </c>
      <c r="E505" s="25" t="s">
        <v>372</v>
      </c>
      <c r="F505" s="25" t="s">
        <v>243</v>
      </c>
      <c r="G505" s="26">
        <v>250000</v>
      </c>
      <c r="H505" s="26"/>
      <c r="I505" s="26"/>
      <c r="J505" s="26"/>
      <c r="K505" s="26">
        <f>G505+I505</f>
        <v>250000</v>
      </c>
      <c r="L505" s="26">
        <f>H505+J505</f>
        <v>0</v>
      </c>
      <c r="M505" s="26">
        <v>250000</v>
      </c>
      <c r="N505" s="26"/>
      <c r="O505" s="26"/>
      <c r="P505" s="26"/>
      <c r="Q505" s="26">
        <f>M505+O505</f>
        <v>250000</v>
      </c>
      <c r="R505" s="26">
        <f>N505+P505</f>
        <v>0</v>
      </c>
      <c r="S505" s="26">
        <v>250000</v>
      </c>
      <c r="T505" s="26"/>
      <c r="U505" s="27"/>
      <c r="V505" s="27"/>
      <c r="W505" s="27">
        <f>S505+U505</f>
        <v>250000</v>
      </c>
      <c r="X505" s="27">
        <f>T505+V505</f>
        <v>0</v>
      </c>
      <c r="Y505" s="59"/>
    </row>
    <row r="506" spans="1:25" ht="24">
      <c r="A506" s="29" t="s">
        <v>373</v>
      </c>
      <c r="B506" s="36" t="s">
        <v>234</v>
      </c>
      <c r="C506" s="36" t="s">
        <v>67</v>
      </c>
      <c r="D506" s="36" t="s">
        <v>110</v>
      </c>
      <c r="E506" s="36" t="s">
        <v>374</v>
      </c>
      <c r="F506" s="25"/>
      <c r="G506" s="26">
        <f>G507+G509+G511+G513</f>
        <v>66812822.310000002</v>
      </c>
      <c r="H506" s="26">
        <f t="shared" ref="H506:X506" si="401">H507+H509+H511+H513</f>
        <v>0</v>
      </c>
      <c r="I506" s="26">
        <f t="shared" si="401"/>
        <v>0</v>
      </c>
      <c r="J506" s="26">
        <f t="shared" si="401"/>
        <v>0</v>
      </c>
      <c r="K506" s="26">
        <f t="shared" si="401"/>
        <v>66812822.310000002</v>
      </c>
      <c r="L506" s="26">
        <f t="shared" si="401"/>
        <v>0</v>
      </c>
      <c r="M506" s="26">
        <f t="shared" si="401"/>
        <v>66832909.859999999</v>
      </c>
      <c r="N506" s="26">
        <f t="shared" si="401"/>
        <v>0</v>
      </c>
      <c r="O506" s="26">
        <f t="shared" si="401"/>
        <v>0</v>
      </c>
      <c r="P506" s="26">
        <f t="shared" si="401"/>
        <v>0</v>
      </c>
      <c r="Q506" s="26">
        <f t="shared" si="401"/>
        <v>66832909.859999999</v>
      </c>
      <c r="R506" s="26">
        <f t="shared" si="401"/>
        <v>0</v>
      </c>
      <c r="S506" s="26">
        <f t="shared" si="401"/>
        <v>66832909.859999999</v>
      </c>
      <c r="T506" s="26">
        <f t="shared" si="401"/>
        <v>0</v>
      </c>
      <c r="U506" s="26">
        <f t="shared" si="401"/>
        <v>0</v>
      </c>
      <c r="V506" s="26">
        <f t="shared" si="401"/>
        <v>0</v>
      </c>
      <c r="W506" s="26">
        <f t="shared" si="401"/>
        <v>66832909.859999999</v>
      </c>
      <c r="X506" s="26">
        <f t="shared" si="401"/>
        <v>0</v>
      </c>
      <c r="Y506" s="59"/>
    </row>
    <row r="507" spans="1:25" ht="49.5" customHeight="1">
      <c r="A507" s="28" t="s">
        <v>33</v>
      </c>
      <c r="B507" s="25" t="s">
        <v>234</v>
      </c>
      <c r="C507" s="25" t="s">
        <v>67</v>
      </c>
      <c r="D507" s="25" t="s">
        <v>110</v>
      </c>
      <c r="E507" s="25" t="s">
        <v>375</v>
      </c>
      <c r="F507" s="24"/>
      <c r="G507" s="26">
        <f t="shared" ref="G507:X507" si="402">G508</f>
        <v>1162800</v>
      </c>
      <c r="H507" s="26">
        <f t="shared" si="402"/>
        <v>0</v>
      </c>
      <c r="I507" s="26">
        <f t="shared" si="402"/>
        <v>0</v>
      </c>
      <c r="J507" s="26">
        <f t="shared" si="402"/>
        <v>0</v>
      </c>
      <c r="K507" s="26">
        <f t="shared" si="402"/>
        <v>1162800</v>
      </c>
      <c r="L507" s="26">
        <f t="shared" si="402"/>
        <v>0</v>
      </c>
      <c r="M507" s="26">
        <f t="shared" si="402"/>
        <v>1162800</v>
      </c>
      <c r="N507" s="26">
        <f t="shared" si="402"/>
        <v>0</v>
      </c>
      <c r="O507" s="26">
        <f t="shared" si="402"/>
        <v>0</v>
      </c>
      <c r="P507" s="26">
        <f t="shared" si="402"/>
        <v>0</v>
      </c>
      <c r="Q507" s="26">
        <f t="shared" si="402"/>
        <v>1162800</v>
      </c>
      <c r="R507" s="26">
        <f t="shared" si="402"/>
        <v>0</v>
      </c>
      <c r="S507" s="26">
        <f t="shared" si="402"/>
        <v>1162800</v>
      </c>
      <c r="T507" s="26">
        <f t="shared" si="402"/>
        <v>0</v>
      </c>
      <c r="U507" s="27">
        <f t="shared" si="402"/>
        <v>0</v>
      </c>
      <c r="V507" s="27">
        <f t="shared" si="402"/>
        <v>0</v>
      </c>
      <c r="W507" s="27">
        <f t="shared" si="402"/>
        <v>1162800</v>
      </c>
      <c r="X507" s="27">
        <f t="shared" si="402"/>
        <v>0</v>
      </c>
      <c r="Y507" s="59"/>
    </row>
    <row r="508" spans="1:25" ht="24">
      <c r="A508" s="28" t="s">
        <v>242</v>
      </c>
      <c r="B508" s="25" t="s">
        <v>234</v>
      </c>
      <c r="C508" s="25" t="s">
        <v>67</v>
      </c>
      <c r="D508" s="25" t="s">
        <v>110</v>
      </c>
      <c r="E508" s="25" t="s">
        <v>375</v>
      </c>
      <c r="F508" s="24">
        <v>600</v>
      </c>
      <c r="G508" s="26">
        <v>1162800</v>
      </c>
      <c r="H508" s="26"/>
      <c r="I508" s="26"/>
      <c r="J508" s="26"/>
      <c r="K508" s="26">
        <f t="shared" ref="K508:L508" si="403">G508+I508</f>
        <v>1162800</v>
      </c>
      <c r="L508" s="26">
        <f t="shared" si="403"/>
        <v>0</v>
      </c>
      <c r="M508" s="26">
        <v>1162800</v>
      </c>
      <c r="N508" s="26"/>
      <c r="O508" s="26"/>
      <c r="P508" s="26"/>
      <c r="Q508" s="26">
        <f t="shared" ref="Q508:R508" si="404">M508+O508</f>
        <v>1162800</v>
      </c>
      <c r="R508" s="26">
        <f t="shared" si="404"/>
        <v>0</v>
      </c>
      <c r="S508" s="26">
        <v>1162800</v>
      </c>
      <c r="T508" s="26"/>
      <c r="U508" s="27"/>
      <c r="V508" s="27"/>
      <c r="W508" s="27">
        <f t="shared" ref="W508:X512" si="405">S508+U508</f>
        <v>1162800</v>
      </c>
      <c r="X508" s="27">
        <f t="shared" si="405"/>
        <v>0</v>
      </c>
      <c r="Y508" s="59"/>
    </row>
    <row r="509" spans="1:25" ht="36">
      <c r="A509" s="29" t="s">
        <v>267</v>
      </c>
      <c r="B509" s="25" t="s">
        <v>234</v>
      </c>
      <c r="C509" s="25" t="s">
        <v>67</v>
      </c>
      <c r="D509" s="25" t="s">
        <v>110</v>
      </c>
      <c r="E509" s="25" t="s">
        <v>376</v>
      </c>
      <c r="F509" s="24"/>
      <c r="G509" s="26">
        <f t="shared" ref="G509:X509" si="406">G510</f>
        <v>65650022.310000002</v>
      </c>
      <c r="H509" s="26">
        <f t="shared" si="406"/>
        <v>0</v>
      </c>
      <c r="I509" s="26">
        <f t="shared" si="406"/>
        <v>0</v>
      </c>
      <c r="J509" s="26">
        <f t="shared" si="406"/>
        <v>0</v>
      </c>
      <c r="K509" s="26">
        <f t="shared" si="406"/>
        <v>65650022.310000002</v>
      </c>
      <c r="L509" s="26">
        <f t="shared" si="406"/>
        <v>0</v>
      </c>
      <c r="M509" s="26">
        <f t="shared" si="406"/>
        <v>65670109.859999999</v>
      </c>
      <c r="N509" s="26">
        <f t="shared" si="406"/>
        <v>0</v>
      </c>
      <c r="O509" s="26">
        <f t="shared" si="406"/>
        <v>0</v>
      </c>
      <c r="P509" s="26">
        <f t="shared" si="406"/>
        <v>0</v>
      </c>
      <c r="Q509" s="26">
        <f t="shared" si="406"/>
        <v>65670109.859999999</v>
      </c>
      <c r="R509" s="26">
        <f t="shared" si="406"/>
        <v>0</v>
      </c>
      <c r="S509" s="26">
        <f t="shared" si="406"/>
        <v>65670109.859999999</v>
      </c>
      <c r="T509" s="26">
        <f t="shared" si="406"/>
        <v>0</v>
      </c>
      <c r="U509" s="27">
        <f t="shared" si="406"/>
        <v>0</v>
      </c>
      <c r="V509" s="27">
        <f t="shared" si="406"/>
        <v>0</v>
      </c>
      <c r="W509" s="27">
        <f t="shared" si="406"/>
        <v>65670109.859999999</v>
      </c>
      <c r="X509" s="27">
        <f t="shared" si="406"/>
        <v>0</v>
      </c>
      <c r="Y509" s="59"/>
    </row>
    <row r="510" spans="1:25" ht="24">
      <c r="A510" s="28" t="s">
        <v>242</v>
      </c>
      <c r="B510" s="25" t="s">
        <v>234</v>
      </c>
      <c r="C510" s="25" t="s">
        <v>67</v>
      </c>
      <c r="D510" s="25" t="s">
        <v>110</v>
      </c>
      <c r="E510" s="25" t="s">
        <v>376</v>
      </c>
      <c r="F510" s="24">
        <v>600</v>
      </c>
      <c r="G510" s="26">
        <v>65650022.310000002</v>
      </c>
      <c r="H510" s="26"/>
      <c r="I510" s="26"/>
      <c r="J510" s="26"/>
      <c r="K510" s="26">
        <f t="shared" ref="K510:L510" si="407">G510+I510</f>
        <v>65650022.310000002</v>
      </c>
      <c r="L510" s="26">
        <f t="shared" si="407"/>
        <v>0</v>
      </c>
      <c r="M510" s="26">
        <v>65670109.859999999</v>
      </c>
      <c r="N510" s="26"/>
      <c r="O510" s="26"/>
      <c r="P510" s="26"/>
      <c r="Q510" s="26">
        <f t="shared" ref="Q510:R510" si="408">M510+O510</f>
        <v>65670109.859999999</v>
      </c>
      <c r="R510" s="26">
        <f t="shared" si="408"/>
        <v>0</v>
      </c>
      <c r="S510" s="26">
        <v>65670109.859999999</v>
      </c>
      <c r="T510" s="26"/>
      <c r="U510" s="27"/>
      <c r="V510" s="27"/>
      <c r="W510" s="27">
        <f t="shared" si="405"/>
        <v>65670109.859999999</v>
      </c>
      <c r="X510" s="27">
        <f t="shared" si="405"/>
        <v>0</v>
      </c>
      <c r="Y510" s="59"/>
    </row>
    <row r="511" spans="1:25" ht="24" hidden="1">
      <c r="A511" s="28" t="s">
        <v>269</v>
      </c>
      <c r="B511" s="36" t="s">
        <v>234</v>
      </c>
      <c r="C511" s="36" t="s">
        <v>67</v>
      </c>
      <c r="D511" s="36" t="s">
        <v>110</v>
      </c>
      <c r="E511" s="36" t="s">
        <v>377</v>
      </c>
      <c r="F511" s="25"/>
      <c r="G511" s="26">
        <f t="shared" ref="G511:X511" si="409">G512</f>
        <v>0</v>
      </c>
      <c r="H511" s="26">
        <f t="shared" si="409"/>
        <v>0</v>
      </c>
      <c r="I511" s="26">
        <f t="shared" si="409"/>
        <v>0</v>
      </c>
      <c r="J511" s="26">
        <f t="shared" si="409"/>
        <v>0</v>
      </c>
      <c r="K511" s="26">
        <f t="shared" si="409"/>
        <v>0</v>
      </c>
      <c r="L511" s="26">
        <f t="shared" si="409"/>
        <v>0</v>
      </c>
      <c r="M511" s="26">
        <f t="shared" si="409"/>
        <v>0</v>
      </c>
      <c r="N511" s="26">
        <f t="shared" si="409"/>
        <v>0</v>
      </c>
      <c r="O511" s="26">
        <f t="shared" si="409"/>
        <v>0</v>
      </c>
      <c r="P511" s="26">
        <f t="shared" si="409"/>
        <v>0</v>
      </c>
      <c r="Q511" s="26">
        <f t="shared" si="409"/>
        <v>0</v>
      </c>
      <c r="R511" s="26">
        <f t="shared" si="409"/>
        <v>0</v>
      </c>
      <c r="S511" s="26">
        <f t="shared" si="409"/>
        <v>0</v>
      </c>
      <c r="T511" s="26">
        <f t="shared" si="409"/>
        <v>0</v>
      </c>
      <c r="U511" s="27">
        <f t="shared" si="409"/>
        <v>0</v>
      </c>
      <c r="V511" s="27">
        <f t="shared" si="409"/>
        <v>0</v>
      </c>
      <c r="W511" s="27">
        <f t="shared" si="409"/>
        <v>0</v>
      </c>
      <c r="X511" s="27">
        <f t="shared" si="409"/>
        <v>0</v>
      </c>
      <c r="Y511" s="59"/>
    </row>
    <row r="512" spans="1:25" ht="24" hidden="1">
      <c r="A512" s="28" t="s">
        <v>242</v>
      </c>
      <c r="B512" s="36" t="s">
        <v>234</v>
      </c>
      <c r="C512" s="36" t="s">
        <v>67</v>
      </c>
      <c r="D512" s="36" t="s">
        <v>110</v>
      </c>
      <c r="E512" s="36" t="s">
        <v>377</v>
      </c>
      <c r="F512" s="25" t="s">
        <v>243</v>
      </c>
      <c r="G512" s="26">
        <v>0</v>
      </c>
      <c r="H512" s="26"/>
      <c r="I512" s="26"/>
      <c r="J512" s="26"/>
      <c r="K512" s="26">
        <f t="shared" ref="K512:L512" si="410">G512+I512</f>
        <v>0</v>
      </c>
      <c r="L512" s="26">
        <f t="shared" si="410"/>
        <v>0</v>
      </c>
      <c r="M512" s="26">
        <v>0</v>
      </c>
      <c r="N512" s="26"/>
      <c r="O512" s="26"/>
      <c r="P512" s="26"/>
      <c r="Q512" s="26">
        <f t="shared" ref="Q512:R512" si="411">M512+O512</f>
        <v>0</v>
      </c>
      <c r="R512" s="26">
        <f t="shared" si="411"/>
        <v>0</v>
      </c>
      <c r="S512" s="26">
        <v>0</v>
      </c>
      <c r="T512" s="26"/>
      <c r="U512" s="27"/>
      <c r="V512" s="27"/>
      <c r="W512" s="27">
        <f t="shared" si="405"/>
        <v>0</v>
      </c>
      <c r="X512" s="27">
        <f t="shared" si="405"/>
        <v>0</v>
      </c>
      <c r="Y512" s="59"/>
    </row>
    <row r="513" spans="1:25" ht="24" hidden="1">
      <c r="A513" s="28" t="s">
        <v>271</v>
      </c>
      <c r="B513" s="25" t="s">
        <v>234</v>
      </c>
      <c r="C513" s="36" t="s">
        <v>67</v>
      </c>
      <c r="D513" s="36" t="s">
        <v>110</v>
      </c>
      <c r="E513" s="25" t="s">
        <v>378</v>
      </c>
      <c r="F513" s="24"/>
      <c r="G513" s="26">
        <f>G514</f>
        <v>0</v>
      </c>
      <c r="H513" s="26">
        <f t="shared" ref="H513:X513" si="412">H514</f>
        <v>0</v>
      </c>
      <c r="I513" s="26">
        <f t="shared" si="412"/>
        <v>0</v>
      </c>
      <c r="J513" s="26">
        <f t="shared" si="412"/>
        <v>0</v>
      </c>
      <c r="K513" s="26">
        <f t="shared" si="412"/>
        <v>0</v>
      </c>
      <c r="L513" s="26">
        <f t="shared" si="412"/>
        <v>0</v>
      </c>
      <c r="M513" s="26">
        <f t="shared" si="412"/>
        <v>0</v>
      </c>
      <c r="N513" s="26">
        <f t="shared" si="412"/>
        <v>0</v>
      </c>
      <c r="O513" s="26">
        <f t="shared" si="412"/>
        <v>0</v>
      </c>
      <c r="P513" s="26">
        <f t="shared" si="412"/>
        <v>0</v>
      </c>
      <c r="Q513" s="26">
        <f t="shared" si="412"/>
        <v>0</v>
      </c>
      <c r="R513" s="26">
        <f t="shared" si="412"/>
        <v>0</v>
      </c>
      <c r="S513" s="26">
        <f t="shared" si="412"/>
        <v>0</v>
      </c>
      <c r="T513" s="26">
        <f t="shared" si="412"/>
        <v>0</v>
      </c>
      <c r="U513" s="26">
        <f t="shared" si="412"/>
        <v>0</v>
      </c>
      <c r="V513" s="26">
        <f t="shared" si="412"/>
        <v>0</v>
      </c>
      <c r="W513" s="26">
        <f t="shared" si="412"/>
        <v>0</v>
      </c>
      <c r="X513" s="26">
        <f t="shared" si="412"/>
        <v>0</v>
      </c>
      <c r="Y513" s="59"/>
    </row>
    <row r="514" spans="1:25" ht="24" hidden="1">
      <c r="A514" s="28" t="s">
        <v>242</v>
      </c>
      <c r="B514" s="25" t="s">
        <v>234</v>
      </c>
      <c r="C514" s="36" t="s">
        <v>67</v>
      </c>
      <c r="D514" s="36" t="s">
        <v>110</v>
      </c>
      <c r="E514" s="25" t="s">
        <v>378</v>
      </c>
      <c r="F514" s="24">
        <v>600</v>
      </c>
      <c r="G514" s="26">
        <v>0</v>
      </c>
      <c r="H514" s="26"/>
      <c r="I514" s="26"/>
      <c r="J514" s="26"/>
      <c r="K514" s="26">
        <f t="shared" ref="K514:L514" si="413">G514+I514</f>
        <v>0</v>
      </c>
      <c r="L514" s="26">
        <f t="shared" si="413"/>
        <v>0</v>
      </c>
      <c r="M514" s="26">
        <v>0</v>
      </c>
      <c r="N514" s="26"/>
      <c r="O514" s="26"/>
      <c r="P514" s="26"/>
      <c r="Q514" s="26">
        <f t="shared" ref="Q514:R514" si="414">M514+O514</f>
        <v>0</v>
      </c>
      <c r="R514" s="26">
        <f t="shared" si="414"/>
        <v>0</v>
      </c>
      <c r="S514" s="26">
        <v>0</v>
      </c>
      <c r="T514" s="26"/>
      <c r="U514" s="27"/>
      <c r="V514" s="27"/>
      <c r="W514" s="27">
        <f t="shared" ref="W514:X514" si="415">S514+U514</f>
        <v>0</v>
      </c>
      <c r="X514" s="27">
        <f t="shared" si="415"/>
        <v>0</v>
      </c>
      <c r="Y514" s="59"/>
    </row>
    <row r="515" spans="1:25" ht="36">
      <c r="A515" s="29" t="s">
        <v>379</v>
      </c>
      <c r="B515" s="36" t="s">
        <v>234</v>
      </c>
      <c r="C515" s="36" t="s">
        <v>67</v>
      </c>
      <c r="D515" s="36" t="s">
        <v>110</v>
      </c>
      <c r="E515" s="36" t="s">
        <v>380</v>
      </c>
      <c r="F515" s="25"/>
      <c r="G515" s="26">
        <f>G516+G518</f>
        <v>34294388.549999997</v>
      </c>
      <c r="H515" s="26">
        <f t="shared" ref="H515:X515" si="416">H516+H518</f>
        <v>0</v>
      </c>
      <c r="I515" s="26">
        <f t="shared" si="416"/>
        <v>0</v>
      </c>
      <c r="J515" s="26">
        <f t="shared" si="416"/>
        <v>0</v>
      </c>
      <c r="K515" s="26">
        <f t="shared" si="416"/>
        <v>34294388.549999997</v>
      </c>
      <c r="L515" s="26">
        <f t="shared" si="416"/>
        <v>0</v>
      </c>
      <c r="M515" s="26">
        <f t="shared" si="416"/>
        <v>34316169.030000001</v>
      </c>
      <c r="N515" s="26">
        <f t="shared" si="416"/>
        <v>0</v>
      </c>
      <c r="O515" s="26">
        <f t="shared" si="416"/>
        <v>0</v>
      </c>
      <c r="P515" s="26">
        <f t="shared" si="416"/>
        <v>0</v>
      </c>
      <c r="Q515" s="26">
        <f t="shared" si="416"/>
        <v>34316169.030000001</v>
      </c>
      <c r="R515" s="26">
        <f t="shared" si="416"/>
        <v>0</v>
      </c>
      <c r="S515" s="26">
        <f t="shared" si="416"/>
        <v>34316169.030000001</v>
      </c>
      <c r="T515" s="26">
        <f t="shared" si="416"/>
        <v>0</v>
      </c>
      <c r="U515" s="26">
        <f t="shared" si="416"/>
        <v>0</v>
      </c>
      <c r="V515" s="26">
        <f t="shared" si="416"/>
        <v>0</v>
      </c>
      <c r="W515" s="26">
        <f t="shared" si="416"/>
        <v>34316169.030000001</v>
      </c>
      <c r="X515" s="26">
        <f t="shared" si="416"/>
        <v>0</v>
      </c>
      <c r="Y515" s="59"/>
    </row>
    <row r="516" spans="1:25" ht="51" customHeight="1">
      <c r="A516" s="28" t="s">
        <v>33</v>
      </c>
      <c r="B516" s="25" t="s">
        <v>234</v>
      </c>
      <c r="C516" s="25" t="s">
        <v>67</v>
      </c>
      <c r="D516" s="25" t="s">
        <v>110</v>
      </c>
      <c r="E516" s="25" t="s">
        <v>381</v>
      </c>
      <c r="F516" s="24"/>
      <c r="G516" s="26">
        <f t="shared" ref="G516:X516" si="417">G517</f>
        <v>513000</v>
      </c>
      <c r="H516" s="26">
        <f t="shared" si="417"/>
        <v>0</v>
      </c>
      <c r="I516" s="26">
        <f t="shared" si="417"/>
        <v>0</v>
      </c>
      <c r="J516" s="26">
        <f t="shared" si="417"/>
        <v>0</v>
      </c>
      <c r="K516" s="26">
        <f t="shared" si="417"/>
        <v>513000</v>
      </c>
      <c r="L516" s="26">
        <f t="shared" si="417"/>
        <v>0</v>
      </c>
      <c r="M516" s="26">
        <f t="shared" si="417"/>
        <v>513000</v>
      </c>
      <c r="N516" s="26">
        <f t="shared" si="417"/>
        <v>0</v>
      </c>
      <c r="O516" s="26">
        <f t="shared" si="417"/>
        <v>0</v>
      </c>
      <c r="P516" s="26">
        <f t="shared" si="417"/>
        <v>0</v>
      </c>
      <c r="Q516" s="26">
        <f t="shared" si="417"/>
        <v>513000</v>
      </c>
      <c r="R516" s="26">
        <f t="shared" si="417"/>
        <v>0</v>
      </c>
      <c r="S516" s="26">
        <f t="shared" si="417"/>
        <v>513000</v>
      </c>
      <c r="T516" s="26">
        <f t="shared" si="417"/>
        <v>0</v>
      </c>
      <c r="U516" s="27">
        <f t="shared" si="417"/>
        <v>0</v>
      </c>
      <c r="V516" s="27">
        <f t="shared" si="417"/>
        <v>0</v>
      </c>
      <c r="W516" s="27">
        <f t="shared" si="417"/>
        <v>513000</v>
      </c>
      <c r="X516" s="27">
        <f t="shared" si="417"/>
        <v>0</v>
      </c>
      <c r="Y516" s="59"/>
    </row>
    <row r="517" spans="1:25" ht="24">
      <c r="A517" s="28" t="s">
        <v>242</v>
      </c>
      <c r="B517" s="25" t="s">
        <v>234</v>
      </c>
      <c r="C517" s="25" t="s">
        <v>67</v>
      </c>
      <c r="D517" s="25" t="s">
        <v>110</v>
      </c>
      <c r="E517" s="25" t="s">
        <v>381</v>
      </c>
      <c r="F517" s="24">
        <v>600</v>
      </c>
      <c r="G517" s="26">
        <v>513000</v>
      </c>
      <c r="H517" s="26"/>
      <c r="I517" s="26"/>
      <c r="J517" s="26"/>
      <c r="K517" s="26">
        <f t="shared" ref="K517:L517" si="418">G517+I517</f>
        <v>513000</v>
      </c>
      <c r="L517" s="26">
        <f t="shared" si="418"/>
        <v>0</v>
      </c>
      <c r="M517" s="26">
        <v>513000</v>
      </c>
      <c r="N517" s="26"/>
      <c r="O517" s="26"/>
      <c r="P517" s="26"/>
      <c r="Q517" s="26">
        <f t="shared" ref="Q517:R517" si="419">M517+O517</f>
        <v>513000</v>
      </c>
      <c r="R517" s="26">
        <f t="shared" si="419"/>
        <v>0</v>
      </c>
      <c r="S517" s="26">
        <v>513000</v>
      </c>
      <c r="T517" s="26"/>
      <c r="U517" s="27"/>
      <c r="V517" s="27"/>
      <c r="W517" s="27">
        <f t="shared" ref="W517:X524" si="420">S517+U517</f>
        <v>513000</v>
      </c>
      <c r="X517" s="27">
        <f t="shared" si="420"/>
        <v>0</v>
      </c>
      <c r="Y517" s="59"/>
    </row>
    <row r="518" spans="1:25" ht="36">
      <c r="A518" s="29" t="s">
        <v>267</v>
      </c>
      <c r="B518" s="25" t="s">
        <v>234</v>
      </c>
      <c r="C518" s="25" t="s">
        <v>67</v>
      </c>
      <c r="D518" s="25" t="s">
        <v>110</v>
      </c>
      <c r="E518" s="25" t="s">
        <v>382</v>
      </c>
      <c r="F518" s="24"/>
      <c r="G518" s="26">
        <f t="shared" ref="G518:X518" si="421">G519</f>
        <v>33781388.549999997</v>
      </c>
      <c r="H518" s="26">
        <f t="shared" si="421"/>
        <v>0</v>
      </c>
      <c r="I518" s="26">
        <f t="shared" si="421"/>
        <v>0</v>
      </c>
      <c r="J518" s="26">
        <f t="shared" si="421"/>
        <v>0</v>
      </c>
      <c r="K518" s="26">
        <f t="shared" si="421"/>
        <v>33781388.549999997</v>
      </c>
      <c r="L518" s="26">
        <f t="shared" si="421"/>
        <v>0</v>
      </c>
      <c r="M518" s="26">
        <f t="shared" si="421"/>
        <v>33803169.030000001</v>
      </c>
      <c r="N518" s="26">
        <f t="shared" si="421"/>
        <v>0</v>
      </c>
      <c r="O518" s="26">
        <f t="shared" si="421"/>
        <v>0</v>
      </c>
      <c r="P518" s="26">
        <f t="shared" si="421"/>
        <v>0</v>
      </c>
      <c r="Q518" s="26">
        <f t="shared" si="421"/>
        <v>33803169.030000001</v>
      </c>
      <c r="R518" s="26">
        <f t="shared" si="421"/>
        <v>0</v>
      </c>
      <c r="S518" s="26">
        <f t="shared" si="421"/>
        <v>33803169.030000001</v>
      </c>
      <c r="T518" s="26">
        <f t="shared" si="421"/>
        <v>0</v>
      </c>
      <c r="U518" s="27">
        <f t="shared" si="421"/>
        <v>0</v>
      </c>
      <c r="V518" s="27">
        <f t="shared" si="421"/>
        <v>0</v>
      </c>
      <c r="W518" s="27">
        <f t="shared" si="421"/>
        <v>33803169.030000001</v>
      </c>
      <c r="X518" s="27">
        <f t="shared" si="421"/>
        <v>0</v>
      </c>
      <c r="Y518" s="59"/>
    </row>
    <row r="519" spans="1:25" ht="24">
      <c r="A519" s="28" t="s">
        <v>242</v>
      </c>
      <c r="B519" s="25" t="s">
        <v>234</v>
      </c>
      <c r="C519" s="25" t="s">
        <v>67</v>
      </c>
      <c r="D519" s="25" t="s">
        <v>110</v>
      </c>
      <c r="E519" s="25" t="s">
        <v>382</v>
      </c>
      <c r="F519" s="24">
        <v>600</v>
      </c>
      <c r="G519" s="26">
        <v>33781388.549999997</v>
      </c>
      <c r="H519" s="26"/>
      <c r="I519" s="26"/>
      <c r="J519" s="26"/>
      <c r="K519" s="26">
        <f t="shared" ref="K519:L519" si="422">G519+I519</f>
        <v>33781388.549999997</v>
      </c>
      <c r="L519" s="26">
        <f t="shared" si="422"/>
        <v>0</v>
      </c>
      <c r="M519" s="26">
        <v>33803169.030000001</v>
      </c>
      <c r="N519" s="26"/>
      <c r="O519" s="26"/>
      <c r="P519" s="26"/>
      <c r="Q519" s="26">
        <f t="shared" ref="Q519:R519" si="423">M519+O519</f>
        <v>33803169.030000001</v>
      </c>
      <c r="R519" s="26">
        <f t="shared" si="423"/>
        <v>0</v>
      </c>
      <c r="S519" s="26">
        <v>33803169.030000001</v>
      </c>
      <c r="T519" s="26"/>
      <c r="U519" s="27"/>
      <c r="V519" s="27"/>
      <c r="W519" s="27">
        <f t="shared" si="420"/>
        <v>33803169.030000001</v>
      </c>
      <c r="X519" s="27">
        <f t="shared" si="420"/>
        <v>0</v>
      </c>
      <c r="Y519" s="59"/>
    </row>
    <row r="520" spans="1:25" ht="24">
      <c r="A520" s="29" t="s">
        <v>383</v>
      </c>
      <c r="B520" s="25" t="s">
        <v>234</v>
      </c>
      <c r="C520" s="25" t="s">
        <v>67</v>
      </c>
      <c r="D520" s="25" t="s">
        <v>110</v>
      </c>
      <c r="E520" s="25" t="s">
        <v>384</v>
      </c>
      <c r="F520" s="24"/>
      <c r="G520" s="26">
        <f>G521+G523</f>
        <v>27417589.129999999</v>
      </c>
      <c r="H520" s="26">
        <f t="shared" ref="H520:X520" si="424">H521+H523</f>
        <v>0</v>
      </c>
      <c r="I520" s="26">
        <f t="shared" si="424"/>
        <v>0</v>
      </c>
      <c r="J520" s="26">
        <f t="shared" si="424"/>
        <v>0</v>
      </c>
      <c r="K520" s="26">
        <f t="shared" si="424"/>
        <v>27417589.129999999</v>
      </c>
      <c r="L520" s="26">
        <f t="shared" si="424"/>
        <v>0</v>
      </c>
      <c r="M520" s="26">
        <f t="shared" si="424"/>
        <v>27513530.59</v>
      </c>
      <c r="N520" s="26">
        <f t="shared" si="424"/>
        <v>0</v>
      </c>
      <c r="O520" s="26">
        <f t="shared" si="424"/>
        <v>0</v>
      </c>
      <c r="P520" s="26">
        <f t="shared" si="424"/>
        <v>0</v>
      </c>
      <c r="Q520" s="26">
        <f t="shared" si="424"/>
        <v>27513530.59</v>
      </c>
      <c r="R520" s="26">
        <f t="shared" si="424"/>
        <v>0</v>
      </c>
      <c r="S520" s="26">
        <f t="shared" si="424"/>
        <v>27513530.59</v>
      </c>
      <c r="T520" s="26">
        <f t="shared" si="424"/>
        <v>0</v>
      </c>
      <c r="U520" s="26">
        <f t="shared" si="424"/>
        <v>0</v>
      </c>
      <c r="V520" s="26">
        <f t="shared" si="424"/>
        <v>0</v>
      </c>
      <c r="W520" s="26">
        <f t="shared" si="424"/>
        <v>27513530.59</v>
      </c>
      <c r="X520" s="26">
        <f t="shared" si="424"/>
        <v>0</v>
      </c>
      <c r="Y520" s="59"/>
    </row>
    <row r="521" spans="1:25" ht="45.75" customHeight="1">
      <c r="A521" s="28" t="s">
        <v>33</v>
      </c>
      <c r="B521" s="25" t="s">
        <v>234</v>
      </c>
      <c r="C521" s="25" t="s">
        <v>67</v>
      </c>
      <c r="D521" s="25" t="s">
        <v>110</v>
      </c>
      <c r="E521" s="25" t="s">
        <v>385</v>
      </c>
      <c r="F521" s="24"/>
      <c r="G521" s="26">
        <f t="shared" ref="G521:X521" si="425">G522</f>
        <v>444600</v>
      </c>
      <c r="H521" s="26">
        <f t="shared" si="425"/>
        <v>0</v>
      </c>
      <c r="I521" s="26">
        <f t="shared" si="425"/>
        <v>0</v>
      </c>
      <c r="J521" s="26">
        <f t="shared" si="425"/>
        <v>0</v>
      </c>
      <c r="K521" s="26">
        <f t="shared" si="425"/>
        <v>444600</v>
      </c>
      <c r="L521" s="26">
        <f t="shared" si="425"/>
        <v>0</v>
      </c>
      <c r="M521" s="26">
        <f t="shared" si="425"/>
        <v>444600</v>
      </c>
      <c r="N521" s="26">
        <f t="shared" si="425"/>
        <v>0</v>
      </c>
      <c r="O521" s="26">
        <f t="shared" si="425"/>
        <v>0</v>
      </c>
      <c r="P521" s="26">
        <f t="shared" si="425"/>
        <v>0</v>
      </c>
      <c r="Q521" s="26">
        <f t="shared" si="425"/>
        <v>444600</v>
      </c>
      <c r="R521" s="26">
        <f t="shared" si="425"/>
        <v>0</v>
      </c>
      <c r="S521" s="26">
        <f t="shared" si="425"/>
        <v>444600</v>
      </c>
      <c r="T521" s="26">
        <f t="shared" si="425"/>
        <v>0</v>
      </c>
      <c r="U521" s="27">
        <f t="shared" si="425"/>
        <v>0</v>
      </c>
      <c r="V521" s="27">
        <f t="shared" si="425"/>
        <v>0</v>
      </c>
      <c r="W521" s="27">
        <f t="shared" si="425"/>
        <v>444600</v>
      </c>
      <c r="X521" s="27">
        <f t="shared" si="425"/>
        <v>0</v>
      </c>
      <c r="Y521" s="59"/>
    </row>
    <row r="522" spans="1:25" ht="24">
      <c r="A522" s="28" t="s">
        <v>242</v>
      </c>
      <c r="B522" s="25" t="s">
        <v>234</v>
      </c>
      <c r="C522" s="25" t="s">
        <v>67</v>
      </c>
      <c r="D522" s="25" t="s">
        <v>110</v>
      </c>
      <c r="E522" s="25" t="s">
        <v>385</v>
      </c>
      <c r="F522" s="24">
        <v>600</v>
      </c>
      <c r="G522" s="26">
        <v>444600</v>
      </c>
      <c r="H522" s="26"/>
      <c r="I522" s="26"/>
      <c r="J522" s="26"/>
      <c r="K522" s="26">
        <f t="shared" ref="K522:L522" si="426">G522+I522</f>
        <v>444600</v>
      </c>
      <c r="L522" s="26">
        <f t="shared" si="426"/>
        <v>0</v>
      </c>
      <c r="M522" s="26">
        <v>444600</v>
      </c>
      <c r="N522" s="26"/>
      <c r="O522" s="26"/>
      <c r="P522" s="26"/>
      <c r="Q522" s="26">
        <f t="shared" ref="Q522:R522" si="427">M522+O522</f>
        <v>444600</v>
      </c>
      <c r="R522" s="26">
        <f t="shared" si="427"/>
        <v>0</v>
      </c>
      <c r="S522" s="26">
        <v>444600</v>
      </c>
      <c r="T522" s="26"/>
      <c r="U522" s="27"/>
      <c r="V522" s="27"/>
      <c r="W522" s="27">
        <f t="shared" si="420"/>
        <v>444600</v>
      </c>
      <c r="X522" s="27">
        <f t="shared" si="420"/>
        <v>0</v>
      </c>
      <c r="Y522" s="59"/>
    </row>
    <row r="523" spans="1:25" ht="36">
      <c r="A523" s="29" t="s">
        <v>267</v>
      </c>
      <c r="B523" s="25" t="s">
        <v>234</v>
      </c>
      <c r="C523" s="25" t="s">
        <v>67</v>
      </c>
      <c r="D523" s="25" t="s">
        <v>110</v>
      </c>
      <c r="E523" s="25" t="s">
        <v>386</v>
      </c>
      <c r="F523" s="24"/>
      <c r="G523" s="26">
        <f t="shared" ref="G523:X523" si="428">G524</f>
        <v>26972989.129999999</v>
      </c>
      <c r="H523" s="26">
        <f t="shared" si="428"/>
        <v>0</v>
      </c>
      <c r="I523" s="26">
        <f t="shared" si="428"/>
        <v>0</v>
      </c>
      <c r="J523" s="26">
        <f t="shared" si="428"/>
        <v>0</v>
      </c>
      <c r="K523" s="26">
        <f t="shared" si="428"/>
        <v>26972989.129999999</v>
      </c>
      <c r="L523" s="26">
        <f t="shared" si="428"/>
        <v>0</v>
      </c>
      <c r="M523" s="26">
        <f t="shared" si="428"/>
        <v>27068930.59</v>
      </c>
      <c r="N523" s="26">
        <f t="shared" si="428"/>
        <v>0</v>
      </c>
      <c r="O523" s="26">
        <f t="shared" si="428"/>
        <v>0</v>
      </c>
      <c r="P523" s="26">
        <f t="shared" si="428"/>
        <v>0</v>
      </c>
      <c r="Q523" s="26">
        <f t="shared" si="428"/>
        <v>27068930.59</v>
      </c>
      <c r="R523" s="26">
        <f t="shared" si="428"/>
        <v>0</v>
      </c>
      <c r="S523" s="26">
        <f t="shared" si="428"/>
        <v>27068930.59</v>
      </c>
      <c r="T523" s="26">
        <f t="shared" si="428"/>
        <v>0</v>
      </c>
      <c r="U523" s="27">
        <f t="shared" si="428"/>
        <v>0</v>
      </c>
      <c r="V523" s="27">
        <f t="shared" si="428"/>
        <v>0</v>
      </c>
      <c r="W523" s="27">
        <f t="shared" si="428"/>
        <v>27068930.59</v>
      </c>
      <c r="X523" s="27">
        <f t="shared" si="428"/>
        <v>0</v>
      </c>
      <c r="Y523" s="59"/>
    </row>
    <row r="524" spans="1:25" ht="24">
      <c r="A524" s="28" t="s">
        <v>242</v>
      </c>
      <c r="B524" s="25" t="s">
        <v>234</v>
      </c>
      <c r="C524" s="25" t="s">
        <v>67</v>
      </c>
      <c r="D524" s="25" t="s">
        <v>110</v>
      </c>
      <c r="E524" s="25" t="s">
        <v>386</v>
      </c>
      <c r="F524" s="24">
        <v>600</v>
      </c>
      <c r="G524" s="26">
        <v>26972989.129999999</v>
      </c>
      <c r="H524" s="26"/>
      <c r="I524" s="26"/>
      <c r="J524" s="26"/>
      <c r="K524" s="26">
        <f t="shared" ref="K524:L524" si="429">G524+I524</f>
        <v>26972989.129999999</v>
      </c>
      <c r="L524" s="26">
        <f t="shared" si="429"/>
        <v>0</v>
      </c>
      <c r="M524" s="26">
        <v>27068930.59</v>
      </c>
      <c r="N524" s="26"/>
      <c r="O524" s="26">
        <v>0</v>
      </c>
      <c r="P524" s="26"/>
      <c r="Q524" s="26">
        <f t="shared" ref="Q524:R524" si="430">M524+O524</f>
        <v>27068930.59</v>
      </c>
      <c r="R524" s="26">
        <f t="shared" si="430"/>
        <v>0</v>
      </c>
      <c r="S524" s="26">
        <v>27068930.59</v>
      </c>
      <c r="T524" s="26"/>
      <c r="U524" s="27">
        <v>0</v>
      </c>
      <c r="V524" s="27"/>
      <c r="W524" s="27">
        <f t="shared" si="420"/>
        <v>27068930.59</v>
      </c>
      <c r="X524" s="27">
        <f t="shared" si="420"/>
        <v>0</v>
      </c>
      <c r="Y524" s="59"/>
    </row>
    <row r="525" spans="1:25">
      <c r="A525" s="28" t="s">
        <v>325</v>
      </c>
      <c r="B525" s="25" t="s">
        <v>234</v>
      </c>
      <c r="C525" s="25" t="s">
        <v>67</v>
      </c>
      <c r="D525" s="25" t="s">
        <v>110</v>
      </c>
      <c r="E525" s="25" t="s">
        <v>326</v>
      </c>
      <c r="F525" s="24"/>
      <c r="G525" s="26">
        <f t="shared" ref="G525:J525" si="431">G526</f>
        <v>3721751.93</v>
      </c>
      <c r="H525" s="26">
        <f t="shared" si="431"/>
        <v>0</v>
      </c>
      <c r="I525" s="26">
        <f>I526</f>
        <v>0</v>
      </c>
      <c r="J525" s="26">
        <f t="shared" si="431"/>
        <v>0</v>
      </c>
      <c r="K525" s="26">
        <f>K526</f>
        <v>3721751.93</v>
      </c>
      <c r="L525" s="26">
        <f>L526</f>
        <v>0</v>
      </c>
      <c r="M525" s="26">
        <f t="shared" ref="M525:P525" si="432">M526</f>
        <v>3739740.79</v>
      </c>
      <c r="N525" s="26">
        <f t="shared" si="432"/>
        <v>0</v>
      </c>
      <c r="O525" s="26">
        <f>O526</f>
        <v>0</v>
      </c>
      <c r="P525" s="26">
        <f t="shared" si="432"/>
        <v>0</v>
      </c>
      <c r="Q525" s="26">
        <f>Q526</f>
        <v>3739740.79</v>
      </c>
      <c r="R525" s="26">
        <f>R526</f>
        <v>0</v>
      </c>
      <c r="S525" s="26">
        <f t="shared" ref="S525:V525" si="433">S526</f>
        <v>3739740.79</v>
      </c>
      <c r="T525" s="26">
        <f t="shared" si="433"/>
        <v>0</v>
      </c>
      <c r="U525" s="27">
        <f>U526</f>
        <v>0</v>
      </c>
      <c r="V525" s="27">
        <f t="shared" si="433"/>
        <v>0</v>
      </c>
      <c r="W525" s="27">
        <f>W526</f>
        <v>3739740.79</v>
      </c>
      <c r="X525" s="27">
        <f>X526</f>
        <v>0</v>
      </c>
      <c r="Y525" s="59"/>
    </row>
    <row r="526" spans="1:25" ht="24">
      <c r="A526" s="28" t="s">
        <v>327</v>
      </c>
      <c r="B526" s="25" t="s">
        <v>234</v>
      </c>
      <c r="C526" s="25" t="s">
        <v>67</v>
      </c>
      <c r="D526" s="25" t="s">
        <v>110</v>
      </c>
      <c r="E526" s="25" t="s">
        <v>328</v>
      </c>
      <c r="F526" s="24"/>
      <c r="G526" s="26">
        <f>G527+G529</f>
        <v>3721751.93</v>
      </c>
      <c r="H526" s="26">
        <f t="shared" ref="H526:X526" si="434">H527+H529</f>
        <v>0</v>
      </c>
      <c r="I526" s="26">
        <f t="shared" si="434"/>
        <v>0</v>
      </c>
      <c r="J526" s="26">
        <f t="shared" si="434"/>
        <v>0</v>
      </c>
      <c r="K526" s="26">
        <f t="shared" si="434"/>
        <v>3721751.93</v>
      </c>
      <c r="L526" s="26">
        <f t="shared" si="434"/>
        <v>0</v>
      </c>
      <c r="M526" s="26">
        <f t="shared" si="434"/>
        <v>3739740.79</v>
      </c>
      <c r="N526" s="26">
        <f t="shared" si="434"/>
        <v>0</v>
      </c>
      <c r="O526" s="26">
        <f t="shared" si="434"/>
        <v>0</v>
      </c>
      <c r="P526" s="26">
        <f t="shared" si="434"/>
        <v>0</v>
      </c>
      <c r="Q526" s="26">
        <f t="shared" si="434"/>
        <v>3739740.79</v>
      </c>
      <c r="R526" s="26">
        <f t="shared" si="434"/>
        <v>0</v>
      </c>
      <c r="S526" s="26">
        <f t="shared" si="434"/>
        <v>3739740.79</v>
      </c>
      <c r="T526" s="26">
        <f t="shared" si="434"/>
        <v>0</v>
      </c>
      <c r="U526" s="26">
        <f t="shared" si="434"/>
        <v>0</v>
      </c>
      <c r="V526" s="26">
        <f t="shared" si="434"/>
        <v>0</v>
      </c>
      <c r="W526" s="26">
        <f t="shared" si="434"/>
        <v>3739740.79</v>
      </c>
      <c r="X526" s="26">
        <f t="shared" si="434"/>
        <v>0</v>
      </c>
      <c r="Y526" s="59"/>
    </row>
    <row r="527" spans="1:25" ht="44.25" customHeight="1">
      <c r="A527" s="28" t="s">
        <v>33</v>
      </c>
      <c r="B527" s="25" t="s">
        <v>234</v>
      </c>
      <c r="C527" s="25" t="s">
        <v>67</v>
      </c>
      <c r="D527" s="25" t="s">
        <v>110</v>
      </c>
      <c r="E527" s="25" t="s">
        <v>387</v>
      </c>
      <c r="F527" s="24"/>
      <c r="G527" s="26">
        <f t="shared" ref="G527:X527" si="435">G528</f>
        <v>1060200</v>
      </c>
      <c r="H527" s="26">
        <f t="shared" si="435"/>
        <v>0</v>
      </c>
      <c r="I527" s="26">
        <f t="shared" si="435"/>
        <v>0</v>
      </c>
      <c r="J527" s="26">
        <f t="shared" si="435"/>
        <v>0</v>
      </c>
      <c r="K527" s="26">
        <f t="shared" si="435"/>
        <v>1060200</v>
      </c>
      <c r="L527" s="26">
        <f t="shared" si="435"/>
        <v>0</v>
      </c>
      <c r="M527" s="26">
        <f t="shared" si="435"/>
        <v>1060200</v>
      </c>
      <c r="N527" s="26">
        <f t="shared" si="435"/>
        <v>0</v>
      </c>
      <c r="O527" s="26">
        <f t="shared" si="435"/>
        <v>0</v>
      </c>
      <c r="P527" s="26">
        <f t="shared" si="435"/>
        <v>0</v>
      </c>
      <c r="Q527" s="26">
        <f t="shared" si="435"/>
        <v>1060200</v>
      </c>
      <c r="R527" s="26">
        <f t="shared" si="435"/>
        <v>0</v>
      </c>
      <c r="S527" s="26">
        <f t="shared" si="435"/>
        <v>1060200</v>
      </c>
      <c r="T527" s="26">
        <f t="shared" si="435"/>
        <v>0</v>
      </c>
      <c r="U527" s="27">
        <f t="shared" si="435"/>
        <v>0</v>
      </c>
      <c r="V527" s="27">
        <f t="shared" si="435"/>
        <v>0</v>
      </c>
      <c r="W527" s="27">
        <f t="shared" si="435"/>
        <v>1060200</v>
      </c>
      <c r="X527" s="27">
        <f t="shared" si="435"/>
        <v>0</v>
      </c>
      <c r="Y527" s="59"/>
    </row>
    <row r="528" spans="1:25" ht="24">
      <c r="A528" s="28" t="s">
        <v>242</v>
      </c>
      <c r="B528" s="25" t="s">
        <v>234</v>
      </c>
      <c r="C528" s="25" t="s">
        <v>67</v>
      </c>
      <c r="D528" s="25" t="s">
        <v>110</v>
      </c>
      <c r="E528" s="25" t="s">
        <v>387</v>
      </c>
      <c r="F528" s="24">
        <v>600</v>
      </c>
      <c r="G528" s="26">
        <v>1060200</v>
      </c>
      <c r="H528" s="26"/>
      <c r="I528" s="26"/>
      <c r="J528" s="26"/>
      <c r="K528" s="26">
        <f t="shared" ref="K528:L528" si="436">G528+I528</f>
        <v>1060200</v>
      </c>
      <c r="L528" s="26">
        <f t="shared" si="436"/>
        <v>0</v>
      </c>
      <c r="M528" s="26">
        <v>1060200</v>
      </c>
      <c r="N528" s="26"/>
      <c r="O528" s="26"/>
      <c r="P528" s="26"/>
      <c r="Q528" s="26">
        <f t="shared" ref="Q528:R528" si="437">M528+O528</f>
        <v>1060200</v>
      </c>
      <c r="R528" s="26">
        <f t="shared" si="437"/>
        <v>0</v>
      </c>
      <c r="S528" s="26">
        <v>1060200</v>
      </c>
      <c r="T528" s="26"/>
      <c r="U528" s="27"/>
      <c r="V528" s="27"/>
      <c r="W528" s="27">
        <f t="shared" ref="W528:X528" si="438">S528+U528</f>
        <v>1060200</v>
      </c>
      <c r="X528" s="27">
        <f t="shared" si="438"/>
        <v>0</v>
      </c>
      <c r="Y528" s="59"/>
    </row>
    <row r="529" spans="1:25" ht="36">
      <c r="A529" s="29" t="s">
        <v>267</v>
      </c>
      <c r="B529" s="24">
        <v>707</v>
      </c>
      <c r="C529" s="25" t="s">
        <v>67</v>
      </c>
      <c r="D529" s="25" t="s">
        <v>110</v>
      </c>
      <c r="E529" s="25" t="s">
        <v>388</v>
      </c>
      <c r="F529" s="25"/>
      <c r="G529" s="26">
        <f t="shared" ref="G529:X529" si="439">G530</f>
        <v>2661551.9300000002</v>
      </c>
      <c r="H529" s="26">
        <f t="shared" si="439"/>
        <v>0</v>
      </c>
      <c r="I529" s="26">
        <f t="shared" si="439"/>
        <v>0</v>
      </c>
      <c r="J529" s="26">
        <f t="shared" si="439"/>
        <v>0</v>
      </c>
      <c r="K529" s="26">
        <f t="shared" si="439"/>
        <v>2661551.9300000002</v>
      </c>
      <c r="L529" s="26">
        <f t="shared" si="439"/>
        <v>0</v>
      </c>
      <c r="M529" s="26">
        <f t="shared" si="439"/>
        <v>2679540.79</v>
      </c>
      <c r="N529" s="26">
        <f t="shared" si="439"/>
        <v>0</v>
      </c>
      <c r="O529" s="26">
        <f t="shared" si="439"/>
        <v>0</v>
      </c>
      <c r="P529" s="26">
        <f t="shared" si="439"/>
        <v>0</v>
      </c>
      <c r="Q529" s="26">
        <f t="shared" si="439"/>
        <v>2679540.79</v>
      </c>
      <c r="R529" s="26">
        <f t="shared" si="439"/>
        <v>0</v>
      </c>
      <c r="S529" s="26">
        <f t="shared" si="439"/>
        <v>2679540.79</v>
      </c>
      <c r="T529" s="26">
        <f t="shared" si="439"/>
        <v>0</v>
      </c>
      <c r="U529" s="27">
        <f t="shared" si="439"/>
        <v>0</v>
      </c>
      <c r="V529" s="27">
        <f t="shared" si="439"/>
        <v>0</v>
      </c>
      <c r="W529" s="27">
        <f t="shared" si="439"/>
        <v>2679540.79</v>
      </c>
      <c r="X529" s="27">
        <f t="shared" si="439"/>
        <v>0</v>
      </c>
      <c r="Y529" s="59"/>
    </row>
    <row r="530" spans="1:25" ht="24">
      <c r="A530" s="28" t="s">
        <v>242</v>
      </c>
      <c r="B530" s="24">
        <v>707</v>
      </c>
      <c r="C530" s="25" t="s">
        <v>67</v>
      </c>
      <c r="D530" s="25" t="s">
        <v>110</v>
      </c>
      <c r="E530" s="25" t="s">
        <v>388</v>
      </c>
      <c r="F530" s="25" t="s">
        <v>243</v>
      </c>
      <c r="G530" s="26">
        <v>2661551.9300000002</v>
      </c>
      <c r="H530" s="26"/>
      <c r="I530" s="26"/>
      <c r="J530" s="26"/>
      <c r="K530" s="26">
        <f>G530+I530</f>
        <v>2661551.9300000002</v>
      </c>
      <c r="L530" s="26">
        <f>H530+J530</f>
        <v>0</v>
      </c>
      <c r="M530" s="26">
        <v>2679540.79</v>
      </c>
      <c r="N530" s="26"/>
      <c r="O530" s="26"/>
      <c r="P530" s="26"/>
      <c r="Q530" s="26">
        <f>M530+O530</f>
        <v>2679540.79</v>
      </c>
      <c r="R530" s="26">
        <f>N530+P530</f>
        <v>0</v>
      </c>
      <c r="S530" s="26">
        <v>2679540.79</v>
      </c>
      <c r="T530" s="26"/>
      <c r="U530" s="27"/>
      <c r="V530" s="27"/>
      <c r="W530" s="27">
        <f>S530+U530</f>
        <v>2679540.79</v>
      </c>
      <c r="X530" s="27">
        <f>T530+V530</f>
        <v>0</v>
      </c>
      <c r="Y530" s="59"/>
    </row>
    <row r="531" spans="1:25">
      <c r="A531" s="28" t="s">
        <v>389</v>
      </c>
      <c r="B531" s="25" t="s">
        <v>234</v>
      </c>
      <c r="C531" s="25" t="s">
        <v>67</v>
      </c>
      <c r="D531" s="25" t="s">
        <v>110</v>
      </c>
      <c r="E531" s="25" t="s">
        <v>390</v>
      </c>
      <c r="F531" s="24"/>
      <c r="G531" s="26">
        <f t="shared" ref="G531:X531" si="440">G532</f>
        <v>12134640</v>
      </c>
      <c r="H531" s="26">
        <f t="shared" si="440"/>
        <v>2744300</v>
      </c>
      <c r="I531" s="26">
        <f t="shared" si="440"/>
        <v>0</v>
      </c>
      <c r="J531" s="26">
        <f t="shared" si="440"/>
        <v>0</v>
      </c>
      <c r="K531" s="26">
        <f t="shared" si="440"/>
        <v>12134640</v>
      </c>
      <c r="L531" s="26">
        <f t="shared" si="440"/>
        <v>2744300</v>
      </c>
      <c r="M531" s="26">
        <f t="shared" si="440"/>
        <v>12134640</v>
      </c>
      <c r="N531" s="26">
        <f t="shared" si="440"/>
        <v>2744300</v>
      </c>
      <c r="O531" s="26">
        <f t="shared" si="440"/>
        <v>0</v>
      </c>
      <c r="P531" s="26">
        <f t="shared" si="440"/>
        <v>0</v>
      </c>
      <c r="Q531" s="26">
        <f t="shared" si="440"/>
        <v>12134640</v>
      </c>
      <c r="R531" s="26">
        <f t="shared" si="440"/>
        <v>2744300</v>
      </c>
      <c r="S531" s="26">
        <f t="shared" si="440"/>
        <v>12134640</v>
      </c>
      <c r="T531" s="26">
        <f t="shared" si="440"/>
        <v>2744300</v>
      </c>
      <c r="U531" s="27">
        <f t="shared" si="440"/>
        <v>0</v>
      </c>
      <c r="V531" s="27">
        <f t="shared" si="440"/>
        <v>0</v>
      </c>
      <c r="W531" s="27">
        <f t="shared" si="440"/>
        <v>12134640</v>
      </c>
      <c r="X531" s="27">
        <f t="shared" si="440"/>
        <v>2744300</v>
      </c>
      <c r="Y531" s="59"/>
    </row>
    <row r="532" spans="1:25" ht="24">
      <c r="A532" s="28" t="s">
        <v>391</v>
      </c>
      <c r="B532" s="25" t="s">
        <v>234</v>
      </c>
      <c r="C532" s="25" t="s">
        <v>67</v>
      </c>
      <c r="D532" s="25" t="s">
        <v>110</v>
      </c>
      <c r="E532" s="25" t="s">
        <v>392</v>
      </c>
      <c r="F532" s="24"/>
      <c r="G532" s="26">
        <f t="shared" ref="G532:X532" si="441">G533+G543+G541+G535+G537+G539</f>
        <v>12134640</v>
      </c>
      <c r="H532" s="26">
        <f t="shared" si="441"/>
        <v>2744300</v>
      </c>
      <c r="I532" s="26">
        <f t="shared" si="441"/>
        <v>0</v>
      </c>
      <c r="J532" s="26">
        <f t="shared" si="441"/>
        <v>0</v>
      </c>
      <c r="K532" s="26">
        <f t="shared" si="441"/>
        <v>12134640</v>
      </c>
      <c r="L532" s="26">
        <f t="shared" si="441"/>
        <v>2744300</v>
      </c>
      <c r="M532" s="26">
        <f t="shared" si="441"/>
        <v>12134640</v>
      </c>
      <c r="N532" s="26">
        <f t="shared" si="441"/>
        <v>2744300</v>
      </c>
      <c r="O532" s="26">
        <f t="shared" si="441"/>
        <v>0</v>
      </c>
      <c r="P532" s="26">
        <f t="shared" si="441"/>
        <v>0</v>
      </c>
      <c r="Q532" s="26">
        <f t="shared" si="441"/>
        <v>12134640</v>
      </c>
      <c r="R532" s="26">
        <f t="shared" si="441"/>
        <v>2744300</v>
      </c>
      <c r="S532" s="26">
        <f t="shared" si="441"/>
        <v>12134640</v>
      </c>
      <c r="T532" s="26">
        <f t="shared" si="441"/>
        <v>2744300</v>
      </c>
      <c r="U532" s="27">
        <f t="shared" si="441"/>
        <v>0</v>
      </c>
      <c r="V532" s="27">
        <f t="shared" si="441"/>
        <v>0</v>
      </c>
      <c r="W532" s="27">
        <f t="shared" si="441"/>
        <v>12134640</v>
      </c>
      <c r="X532" s="27">
        <f t="shared" si="441"/>
        <v>2744300</v>
      </c>
      <c r="Y532" s="59"/>
    </row>
    <row r="533" spans="1:25" ht="24">
      <c r="A533" s="28" t="s">
        <v>393</v>
      </c>
      <c r="B533" s="25" t="s">
        <v>234</v>
      </c>
      <c r="C533" s="25" t="s">
        <v>67</v>
      </c>
      <c r="D533" s="25" t="s">
        <v>110</v>
      </c>
      <c r="E533" s="25" t="s">
        <v>394</v>
      </c>
      <c r="F533" s="24"/>
      <c r="G533" s="26">
        <f t="shared" ref="G533:X533" si="442">G534</f>
        <v>2744300</v>
      </c>
      <c r="H533" s="26">
        <f t="shared" si="442"/>
        <v>2744300</v>
      </c>
      <c r="I533" s="26">
        <f t="shared" si="442"/>
        <v>0</v>
      </c>
      <c r="J533" s="26">
        <f t="shared" si="442"/>
        <v>0</v>
      </c>
      <c r="K533" s="26">
        <f t="shared" si="442"/>
        <v>2744300</v>
      </c>
      <c r="L533" s="26">
        <f t="shared" si="442"/>
        <v>2744300</v>
      </c>
      <c r="M533" s="26">
        <f t="shared" si="442"/>
        <v>2744300</v>
      </c>
      <c r="N533" s="26">
        <f t="shared" si="442"/>
        <v>2744300</v>
      </c>
      <c r="O533" s="26">
        <f t="shared" si="442"/>
        <v>0</v>
      </c>
      <c r="P533" s="26">
        <f t="shared" si="442"/>
        <v>0</v>
      </c>
      <c r="Q533" s="26">
        <f t="shared" si="442"/>
        <v>2744300</v>
      </c>
      <c r="R533" s="26">
        <f t="shared" si="442"/>
        <v>2744300</v>
      </c>
      <c r="S533" s="26">
        <f t="shared" si="442"/>
        <v>2744300</v>
      </c>
      <c r="T533" s="26">
        <f t="shared" si="442"/>
        <v>2744300</v>
      </c>
      <c r="U533" s="27">
        <f t="shared" si="442"/>
        <v>0</v>
      </c>
      <c r="V533" s="27">
        <f t="shared" si="442"/>
        <v>0</v>
      </c>
      <c r="W533" s="27">
        <f t="shared" si="442"/>
        <v>2744300</v>
      </c>
      <c r="X533" s="27">
        <f t="shared" si="442"/>
        <v>2744300</v>
      </c>
      <c r="Y533" s="59"/>
    </row>
    <row r="534" spans="1:25" ht="24">
      <c r="A534" s="28" t="s">
        <v>242</v>
      </c>
      <c r="B534" s="25" t="s">
        <v>234</v>
      </c>
      <c r="C534" s="25" t="s">
        <v>67</v>
      </c>
      <c r="D534" s="25" t="s">
        <v>110</v>
      </c>
      <c r="E534" s="25" t="s">
        <v>394</v>
      </c>
      <c r="F534" s="24">
        <v>600</v>
      </c>
      <c r="G534" s="26">
        <v>2744300</v>
      </c>
      <c r="H534" s="26">
        <f>G534</f>
        <v>2744300</v>
      </c>
      <c r="I534" s="26"/>
      <c r="J534" s="26"/>
      <c r="K534" s="26">
        <f t="shared" ref="K534:L534" si="443">G534+I534</f>
        <v>2744300</v>
      </c>
      <c r="L534" s="26">
        <f t="shared" si="443"/>
        <v>2744300</v>
      </c>
      <c r="M534" s="26">
        <v>2744300</v>
      </c>
      <c r="N534" s="26">
        <f>M534</f>
        <v>2744300</v>
      </c>
      <c r="O534" s="26"/>
      <c r="P534" s="26"/>
      <c r="Q534" s="26">
        <f t="shared" ref="Q534:R534" si="444">M534+O534</f>
        <v>2744300</v>
      </c>
      <c r="R534" s="26">
        <f t="shared" si="444"/>
        <v>2744300</v>
      </c>
      <c r="S534" s="26">
        <v>2744300</v>
      </c>
      <c r="T534" s="26">
        <f>S534</f>
        <v>2744300</v>
      </c>
      <c r="U534" s="27"/>
      <c r="V534" s="27"/>
      <c r="W534" s="27">
        <f t="shared" ref="W534:X536" si="445">S534+U534</f>
        <v>2744300</v>
      </c>
      <c r="X534" s="27">
        <f t="shared" si="445"/>
        <v>2744300</v>
      </c>
      <c r="Y534" s="59"/>
    </row>
    <row r="535" spans="1:25" ht="36">
      <c r="A535" s="28" t="s">
        <v>395</v>
      </c>
      <c r="B535" s="25" t="s">
        <v>234</v>
      </c>
      <c r="C535" s="25" t="s">
        <v>67</v>
      </c>
      <c r="D535" s="25" t="s">
        <v>110</v>
      </c>
      <c r="E535" s="25" t="s">
        <v>396</v>
      </c>
      <c r="F535" s="24"/>
      <c r="G535" s="26">
        <f t="shared" ref="G535:X535" si="446">G536</f>
        <v>484300</v>
      </c>
      <c r="H535" s="26">
        <f t="shared" si="446"/>
        <v>0</v>
      </c>
      <c r="I535" s="26">
        <f t="shared" si="446"/>
        <v>0</v>
      </c>
      <c r="J535" s="26">
        <f t="shared" si="446"/>
        <v>0</v>
      </c>
      <c r="K535" s="26">
        <f t="shared" si="446"/>
        <v>484300</v>
      </c>
      <c r="L535" s="26">
        <f t="shared" si="446"/>
        <v>0</v>
      </c>
      <c r="M535" s="26">
        <f t="shared" si="446"/>
        <v>484300</v>
      </c>
      <c r="N535" s="26">
        <f t="shared" si="446"/>
        <v>0</v>
      </c>
      <c r="O535" s="26">
        <f t="shared" si="446"/>
        <v>0</v>
      </c>
      <c r="P535" s="26">
        <f t="shared" si="446"/>
        <v>0</v>
      </c>
      <c r="Q535" s="26">
        <f t="shared" si="446"/>
        <v>484300</v>
      </c>
      <c r="R535" s="26">
        <f t="shared" si="446"/>
        <v>0</v>
      </c>
      <c r="S535" s="26">
        <f t="shared" si="446"/>
        <v>484300</v>
      </c>
      <c r="T535" s="26">
        <f t="shared" si="446"/>
        <v>0</v>
      </c>
      <c r="U535" s="27">
        <f t="shared" si="446"/>
        <v>0</v>
      </c>
      <c r="V535" s="27">
        <f t="shared" si="446"/>
        <v>0</v>
      </c>
      <c r="W535" s="27">
        <f t="shared" si="446"/>
        <v>484300</v>
      </c>
      <c r="X535" s="27">
        <f t="shared" si="446"/>
        <v>0</v>
      </c>
      <c r="Y535" s="59"/>
    </row>
    <row r="536" spans="1:25" ht="24">
      <c r="A536" s="28" t="s">
        <v>242</v>
      </c>
      <c r="B536" s="25" t="s">
        <v>234</v>
      </c>
      <c r="C536" s="25" t="s">
        <v>67</v>
      </c>
      <c r="D536" s="25" t="s">
        <v>110</v>
      </c>
      <c r="E536" s="25" t="s">
        <v>396</v>
      </c>
      <c r="F536" s="24">
        <v>600</v>
      </c>
      <c r="G536" s="26">
        <f>523600-39300</f>
        <v>484300</v>
      </c>
      <c r="H536" s="26"/>
      <c r="I536" s="26"/>
      <c r="J536" s="26"/>
      <c r="K536" s="26">
        <f t="shared" ref="K536:L536" si="447">G536+I536</f>
        <v>484300</v>
      </c>
      <c r="L536" s="26">
        <f t="shared" si="447"/>
        <v>0</v>
      </c>
      <c r="M536" s="26">
        <f>535800-51500</f>
        <v>484300</v>
      </c>
      <c r="N536" s="26"/>
      <c r="O536" s="26"/>
      <c r="P536" s="26"/>
      <c r="Q536" s="26">
        <f t="shared" ref="Q536:R536" si="448">M536+O536</f>
        <v>484300</v>
      </c>
      <c r="R536" s="26">
        <f t="shared" si="448"/>
        <v>0</v>
      </c>
      <c r="S536" s="26">
        <f>535800-51500</f>
        <v>484300</v>
      </c>
      <c r="T536" s="26"/>
      <c r="U536" s="27"/>
      <c r="V536" s="27"/>
      <c r="W536" s="27">
        <f t="shared" si="445"/>
        <v>484300</v>
      </c>
      <c r="X536" s="27">
        <f t="shared" si="445"/>
        <v>0</v>
      </c>
      <c r="Y536" s="59"/>
    </row>
    <row r="537" spans="1:25" ht="24">
      <c r="A537" s="28" t="s">
        <v>397</v>
      </c>
      <c r="B537" s="25" t="s">
        <v>234</v>
      </c>
      <c r="C537" s="25" t="s">
        <v>67</v>
      </c>
      <c r="D537" s="25" t="s">
        <v>110</v>
      </c>
      <c r="E537" s="25" t="s">
        <v>398</v>
      </c>
      <c r="F537" s="24"/>
      <c r="G537" s="26">
        <f t="shared" ref="G537:J537" si="449">SUM(G538:G538)</f>
        <v>40000</v>
      </c>
      <c r="H537" s="26">
        <f t="shared" si="449"/>
        <v>0</v>
      </c>
      <c r="I537" s="26">
        <f t="shared" si="449"/>
        <v>0</v>
      </c>
      <c r="J537" s="26">
        <f t="shared" si="449"/>
        <v>0</v>
      </c>
      <c r="K537" s="26">
        <f>K538</f>
        <v>40000</v>
      </c>
      <c r="L537" s="26">
        <f>L538</f>
        <v>0</v>
      </c>
      <c r="M537" s="26">
        <f t="shared" ref="M537:P537" si="450">SUM(M538:M538)</f>
        <v>40000</v>
      </c>
      <c r="N537" s="26">
        <f t="shared" si="450"/>
        <v>0</v>
      </c>
      <c r="O537" s="26">
        <f t="shared" si="450"/>
        <v>0</v>
      </c>
      <c r="P537" s="26">
        <f t="shared" si="450"/>
        <v>0</v>
      </c>
      <c r="Q537" s="26">
        <f>Q538</f>
        <v>40000</v>
      </c>
      <c r="R537" s="26">
        <f>R538</f>
        <v>0</v>
      </c>
      <c r="S537" s="26">
        <f t="shared" ref="S537:V537" si="451">SUM(S538:S538)</f>
        <v>40000</v>
      </c>
      <c r="T537" s="26">
        <f t="shared" si="451"/>
        <v>0</v>
      </c>
      <c r="U537" s="27">
        <f t="shared" si="451"/>
        <v>0</v>
      </c>
      <c r="V537" s="27">
        <f t="shared" si="451"/>
        <v>0</v>
      </c>
      <c r="W537" s="27">
        <f>W538</f>
        <v>40000</v>
      </c>
      <c r="X537" s="27">
        <f>X538</f>
        <v>0</v>
      </c>
      <c r="Y537" s="59"/>
    </row>
    <row r="538" spans="1:25" ht="24">
      <c r="A538" s="28" t="s">
        <v>242</v>
      </c>
      <c r="B538" s="25" t="s">
        <v>234</v>
      </c>
      <c r="C538" s="25" t="s">
        <v>67</v>
      </c>
      <c r="D538" s="25" t="s">
        <v>110</v>
      </c>
      <c r="E538" s="25" t="s">
        <v>398</v>
      </c>
      <c r="F538" s="24">
        <v>600</v>
      </c>
      <c r="G538" s="26">
        <v>40000</v>
      </c>
      <c r="H538" s="26"/>
      <c r="I538" s="26"/>
      <c r="J538" s="26"/>
      <c r="K538" s="26">
        <f>G538+I538</f>
        <v>40000</v>
      </c>
      <c r="L538" s="26">
        <f>H538+J538</f>
        <v>0</v>
      </c>
      <c r="M538" s="26">
        <v>40000</v>
      </c>
      <c r="N538" s="26"/>
      <c r="O538" s="26"/>
      <c r="P538" s="26"/>
      <c r="Q538" s="26">
        <f>M538+O538</f>
        <v>40000</v>
      </c>
      <c r="R538" s="26">
        <f>N538+P538</f>
        <v>0</v>
      </c>
      <c r="S538" s="26">
        <v>40000</v>
      </c>
      <c r="T538" s="26"/>
      <c r="U538" s="27"/>
      <c r="V538" s="27"/>
      <c r="W538" s="27">
        <f>S538+U538</f>
        <v>40000</v>
      </c>
      <c r="X538" s="27">
        <f>T538+V538</f>
        <v>0</v>
      </c>
      <c r="Y538" s="59"/>
    </row>
    <row r="539" spans="1:25" ht="24">
      <c r="A539" s="28" t="s">
        <v>399</v>
      </c>
      <c r="B539" s="25" t="s">
        <v>234</v>
      </c>
      <c r="C539" s="25" t="s">
        <v>67</v>
      </c>
      <c r="D539" s="25" t="s">
        <v>110</v>
      </c>
      <c r="E539" s="25" t="s">
        <v>400</v>
      </c>
      <c r="F539" s="24"/>
      <c r="G539" s="26">
        <f t="shared" ref="G539:X539" si="452">G540</f>
        <v>1110800</v>
      </c>
      <c r="H539" s="26">
        <f t="shared" si="452"/>
        <v>0</v>
      </c>
      <c r="I539" s="26">
        <f t="shared" si="452"/>
        <v>0</v>
      </c>
      <c r="J539" s="26">
        <f t="shared" si="452"/>
        <v>0</v>
      </c>
      <c r="K539" s="26">
        <f t="shared" si="452"/>
        <v>1110800</v>
      </c>
      <c r="L539" s="26">
        <f t="shared" si="452"/>
        <v>0</v>
      </c>
      <c r="M539" s="26">
        <f t="shared" si="452"/>
        <v>1110800</v>
      </c>
      <c r="N539" s="26">
        <f t="shared" si="452"/>
        <v>0</v>
      </c>
      <c r="O539" s="26">
        <f t="shared" si="452"/>
        <v>0</v>
      </c>
      <c r="P539" s="26">
        <f t="shared" si="452"/>
        <v>0</v>
      </c>
      <c r="Q539" s="26">
        <f t="shared" si="452"/>
        <v>1110800</v>
      </c>
      <c r="R539" s="26">
        <f t="shared" si="452"/>
        <v>0</v>
      </c>
      <c r="S539" s="26">
        <f t="shared" si="452"/>
        <v>1110800</v>
      </c>
      <c r="T539" s="26">
        <f t="shared" si="452"/>
        <v>0</v>
      </c>
      <c r="U539" s="27">
        <f t="shared" si="452"/>
        <v>0</v>
      </c>
      <c r="V539" s="27">
        <f t="shared" si="452"/>
        <v>0</v>
      </c>
      <c r="W539" s="27">
        <f t="shared" si="452"/>
        <v>1110800</v>
      </c>
      <c r="X539" s="27">
        <f t="shared" si="452"/>
        <v>0</v>
      </c>
      <c r="Y539" s="59"/>
    </row>
    <row r="540" spans="1:25" ht="24">
      <c r="A540" s="28" t="s">
        <v>242</v>
      </c>
      <c r="B540" s="25" t="s">
        <v>234</v>
      </c>
      <c r="C540" s="25" t="s">
        <v>67</v>
      </c>
      <c r="D540" s="25" t="s">
        <v>110</v>
      </c>
      <c r="E540" s="25" t="s">
        <v>400</v>
      </c>
      <c r="F540" s="24">
        <v>600</v>
      </c>
      <c r="G540" s="26">
        <v>1110800</v>
      </c>
      <c r="H540" s="26"/>
      <c r="I540" s="26"/>
      <c r="J540" s="26"/>
      <c r="K540" s="26">
        <f t="shared" ref="K540:L540" si="453">G540+I540</f>
        <v>1110800</v>
      </c>
      <c r="L540" s="26">
        <f t="shared" si="453"/>
        <v>0</v>
      </c>
      <c r="M540" s="26">
        <v>1110800</v>
      </c>
      <c r="N540" s="26"/>
      <c r="O540" s="26"/>
      <c r="P540" s="26"/>
      <c r="Q540" s="26">
        <f t="shared" ref="Q540:R540" si="454">M540+O540</f>
        <v>1110800</v>
      </c>
      <c r="R540" s="26">
        <f t="shared" si="454"/>
        <v>0</v>
      </c>
      <c r="S540" s="26">
        <v>1110800</v>
      </c>
      <c r="T540" s="26"/>
      <c r="U540" s="27"/>
      <c r="V540" s="27"/>
      <c r="W540" s="27">
        <f t="shared" ref="W540:X544" si="455">S540+U540</f>
        <v>1110800</v>
      </c>
      <c r="X540" s="27">
        <f t="shared" si="455"/>
        <v>0</v>
      </c>
      <c r="Y540" s="59"/>
    </row>
    <row r="541" spans="1:25">
      <c r="A541" s="28" t="s">
        <v>401</v>
      </c>
      <c r="B541" s="25" t="s">
        <v>234</v>
      </c>
      <c r="C541" s="25" t="s">
        <v>67</v>
      </c>
      <c r="D541" s="25" t="s">
        <v>110</v>
      </c>
      <c r="E541" s="25" t="s">
        <v>402</v>
      </c>
      <c r="F541" s="24"/>
      <c r="G541" s="26">
        <f t="shared" ref="G541:X541" si="456">G542</f>
        <v>310140</v>
      </c>
      <c r="H541" s="26">
        <f t="shared" si="456"/>
        <v>0</v>
      </c>
      <c r="I541" s="26">
        <f t="shared" si="456"/>
        <v>0</v>
      </c>
      <c r="J541" s="26">
        <f t="shared" si="456"/>
        <v>0</v>
      </c>
      <c r="K541" s="26">
        <f t="shared" si="456"/>
        <v>310140</v>
      </c>
      <c r="L541" s="26">
        <f t="shared" si="456"/>
        <v>0</v>
      </c>
      <c r="M541" s="26">
        <f t="shared" si="456"/>
        <v>310140</v>
      </c>
      <c r="N541" s="26">
        <f t="shared" si="456"/>
        <v>0</v>
      </c>
      <c r="O541" s="26">
        <f t="shared" si="456"/>
        <v>0</v>
      </c>
      <c r="P541" s="26">
        <f t="shared" si="456"/>
        <v>0</v>
      </c>
      <c r="Q541" s="26">
        <f t="shared" si="456"/>
        <v>310140</v>
      </c>
      <c r="R541" s="26">
        <f t="shared" si="456"/>
        <v>0</v>
      </c>
      <c r="S541" s="26">
        <f t="shared" si="456"/>
        <v>310140</v>
      </c>
      <c r="T541" s="26">
        <f t="shared" si="456"/>
        <v>0</v>
      </c>
      <c r="U541" s="27">
        <f t="shared" si="456"/>
        <v>0</v>
      </c>
      <c r="V541" s="27">
        <f t="shared" si="456"/>
        <v>0</v>
      </c>
      <c r="W541" s="27">
        <f t="shared" si="456"/>
        <v>310140</v>
      </c>
      <c r="X541" s="27">
        <f t="shared" si="456"/>
        <v>0</v>
      </c>
      <c r="Y541" s="59"/>
    </row>
    <row r="542" spans="1:25" ht="24">
      <c r="A542" s="28" t="s">
        <v>242</v>
      </c>
      <c r="B542" s="25" t="s">
        <v>234</v>
      </c>
      <c r="C542" s="25" t="s">
        <v>67</v>
      </c>
      <c r="D542" s="25" t="s">
        <v>110</v>
      </c>
      <c r="E542" s="25" t="s">
        <v>402</v>
      </c>
      <c r="F542" s="24">
        <v>600</v>
      </c>
      <c r="G542" s="26">
        <v>310140</v>
      </c>
      <c r="H542" s="26"/>
      <c r="I542" s="26"/>
      <c r="J542" s="26"/>
      <c r="K542" s="26">
        <f>G542+I542</f>
        <v>310140</v>
      </c>
      <c r="L542" s="26">
        <f>H542+J542</f>
        <v>0</v>
      </c>
      <c r="M542" s="26">
        <v>310140</v>
      </c>
      <c r="N542" s="26"/>
      <c r="O542" s="26"/>
      <c r="P542" s="26"/>
      <c r="Q542" s="26">
        <f>M542+O542</f>
        <v>310140</v>
      </c>
      <c r="R542" s="26">
        <f>N542+P542</f>
        <v>0</v>
      </c>
      <c r="S542" s="26">
        <v>310140</v>
      </c>
      <c r="T542" s="26"/>
      <c r="U542" s="27"/>
      <c r="V542" s="27"/>
      <c r="W542" s="27">
        <f>S542+U542</f>
        <v>310140</v>
      </c>
      <c r="X542" s="27">
        <f>T542+V542</f>
        <v>0</v>
      </c>
      <c r="Y542" s="59"/>
    </row>
    <row r="543" spans="1:25" ht="24">
      <c r="A543" s="28" t="s">
        <v>403</v>
      </c>
      <c r="B543" s="25" t="s">
        <v>234</v>
      </c>
      <c r="C543" s="25" t="s">
        <v>67</v>
      </c>
      <c r="D543" s="25" t="s">
        <v>110</v>
      </c>
      <c r="E543" s="25" t="s">
        <v>404</v>
      </c>
      <c r="F543" s="24"/>
      <c r="G543" s="26">
        <f>SUM(G544:G544)</f>
        <v>7445100</v>
      </c>
      <c r="H543" s="26">
        <f>SUM(H544:H544)</f>
        <v>0</v>
      </c>
      <c r="I543" s="26">
        <f>SUM(I544:I544)</f>
        <v>0</v>
      </c>
      <c r="J543" s="26">
        <f>SUM(J544:J544)</f>
        <v>0</v>
      </c>
      <c r="K543" s="26">
        <f>K544</f>
        <v>7445100</v>
      </c>
      <c r="L543" s="26">
        <f>L544</f>
        <v>0</v>
      </c>
      <c r="M543" s="26">
        <f>SUM(M544:M544)</f>
        <v>7445100</v>
      </c>
      <c r="N543" s="26">
        <f>SUM(N544:N544)</f>
        <v>0</v>
      </c>
      <c r="O543" s="26">
        <f>SUM(O544:O544)</f>
        <v>0</v>
      </c>
      <c r="P543" s="26">
        <f>SUM(P544:P544)</f>
        <v>0</v>
      </c>
      <c r="Q543" s="26">
        <f>Q544</f>
        <v>7445100</v>
      </c>
      <c r="R543" s="26">
        <f>R544</f>
        <v>0</v>
      </c>
      <c r="S543" s="26">
        <f>SUM(S544:S544)</f>
        <v>7445100</v>
      </c>
      <c r="T543" s="26">
        <f>SUM(T544:T544)</f>
        <v>0</v>
      </c>
      <c r="U543" s="27">
        <f>SUM(U544:U544)</f>
        <v>0</v>
      </c>
      <c r="V543" s="27">
        <f>SUM(V544:V544)</f>
        <v>0</v>
      </c>
      <c r="W543" s="27">
        <f>W544</f>
        <v>7445100</v>
      </c>
      <c r="X543" s="27">
        <f>X544</f>
        <v>0</v>
      </c>
      <c r="Y543" s="59"/>
    </row>
    <row r="544" spans="1:25" ht="24">
      <c r="A544" s="28" t="s">
        <v>242</v>
      </c>
      <c r="B544" s="25" t="s">
        <v>234</v>
      </c>
      <c r="C544" s="25" t="s">
        <v>67</v>
      </c>
      <c r="D544" s="25" t="s">
        <v>110</v>
      </c>
      <c r="E544" s="25" t="s">
        <v>404</v>
      </c>
      <c r="F544" s="24">
        <v>600</v>
      </c>
      <c r="G544" s="26">
        <v>7445100</v>
      </c>
      <c r="H544" s="26"/>
      <c r="I544" s="26"/>
      <c r="J544" s="26"/>
      <c r="K544" s="26">
        <f t="shared" ref="K544:L544" si="457">G544+I544</f>
        <v>7445100</v>
      </c>
      <c r="L544" s="26">
        <f t="shared" si="457"/>
        <v>0</v>
      </c>
      <c r="M544" s="26">
        <v>7445100</v>
      </c>
      <c r="N544" s="26"/>
      <c r="O544" s="26"/>
      <c r="P544" s="26"/>
      <c r="Q544" s="26">
        <f t="shared" ref="Q544:R544" si="458">M544+O544</f>
        <v>7445100</v>
      </c>
      <c r="R544" s="26">
        <f t="shared" si="458"/>
        <v>0</v>
      </c>
      <c r="S544" s="26">
        <v>7445100</v>
      </c>
      <c r="T544" s="26"/>
      <c r="U544" s="27"/>
      <c r="V544" s="27"/>
      <c r="W544" s="27">
        <f t="shared" si="455"/>
        <v>7445100</v>
      </c>
      <c r="X544" s="27">
        <f t="shared" si="455"/>
        <v>0</v>
      </c>
      <c r="Y544" s="59"/>
    </row>
    <row r="545" spans="1:25" hidden="1">
      <c r="A545" s="28" t="s">
        <v>35</v>
      </c>
      <c r="B545" s="25" t="s">
        <v>234</v>
      </c>
      <c r="C545" s="25" t="s">
        <v>67</v>
      </c>
      <c r="D545" s="25" t="s">
        <v>110</v>
      </c>
      <c r="E545" s="25" t="s">
        <v>36</v>
      </c>
      <c r="F545" s="24"/>
      <c r="G545" s="26">
        <f>G551+G546</f>
        <v>0</v>
      </c>
      <c r="H545" s="26">
        <f t="shared" ref="H545:X545" si="459">H551+H546</f>
        <v>0</v>
      </c>
      <c r="I545" s="26">
        <f t="shared" si="459"/>
        <v>0</v>
      </c>
      <c r="J545" s="26">
        <f t="shared" si="459"/>
        <v>0</v>
      </c>
      <c r="K545" s="26">
        <f t="shared" si="459"/>
        <v>0</v>
      </c>
      <c r="L545" s="26">
        <f t="shared" si="459"/>
        <v>0</v>
      </c>
      <c r="M545" s="26">
        <f t="shared" si="459"/>
        <v>0</v>
      </c>
      <c r="N545" s="26">
        <f t="shared" si="459"/>
        <v>0</v>
      </c>
      <c r="O545" s="26">
        <f t="shared" si="459"/>
        <v>0</v>
      </c>
      <c r="P545" s="26">
        <f t="shared" si="459"/>
        <v>0</v>
      </c>
      <c r="Q545" s="26">
        <f t="shared" si="459"/>
        <v>0</v>
      </c>
      <c r="R545" s="26">
        <f t="shared" si="459"/>
        <v>0</v>
      </c>
      <c r="S545" s="26">
        <f t="shared" si="459"/>
        <v>0</v>
      </c>
      <c r="T545" s="26">
        <f t="shared" si="459"/>
        <v>0</v>
      </c>
      <c r="U545" s="27">
        <f t="shared" si="459"/>
        <v>0</v>
      </c>
      <c r="V545" s="27">
        <f t="shared" si="459"/>
        <v>0</v>
      </c>
      <c r="W545" s="27">
        <f t="shared" si="459"/>
        <v>0</v>
      </c>
      <c r="X545" s="27">
        <f t="shared" si="459"/>
        <v>0</v>
      </c>
      <c r="Y545" s="59"/>
    </row>
    <row r="546" spans="1:25" ht="24" hidden="1">
      <c r="A546" s="28" t="s">
        <v>405</v>
      </c>
      <c r="B546" s="25" t="s">
        <v>234</v>
      </c>
      <c r="C546" s="25" t="s">
        <v>67</v>
      </c>
      <c r="D546" s="25" t="s">
        <v>110</v>
      </c>
      <c r="E546" s="25" t="s">
        <v>278</v>
      </c>
      <c r="F546" s="24"/>
      <c r="G546" s="26">
        <f>G547+G549</f>
        <v>0</v>
      </c>
      <c r="H546" s="26">
        <f t="shared" ref="H546:X546" si="460">H547+H549</f>
        <v>0</v>
      </c>
      <c r="I546" s="26">
        <f t="shared" si="460"/>
        <v>0</v>
      </c>
      <c r="J546" s="26">
        <f t="shared" si="460"/>
        <v>0</v>
      </c>
      <c r="K546" s="26">
        <f t="shared" si="460"/>
        <v>0</v>
      </c>
      <c r="L546" s="26">
        <f t="shared" si="460"/>
        <v>0</v>
      </c>
      <c r="M546" s="26">
        <f t="shared" si="460"/>
        <v>0</v>
      </c>
      <c r="N546" s="26">
        <f t="shared" si="460"/>
        <v>0</v>
      </c>
      <c r="O546" s="26">
        <f t="shared" si="460"/>
        <v>0</v>
      </c>
      <c r="P546" s="26">
        <f t="shared" si="460"/>
        <v>0</v>
      </c>
      <c r="Q546" s="26">
        <f t="shared" si="460"/>
        <v>0</v>
      </c>
      <c r="R546" s="26">
        <f t="shared" si="460"/>
        <v>0</v>
      </c>
      <c r="S546" s="26">
        <f t="shared" si="460"/>
        <v>0</v>
      </c>
      <c r="T546" s="26">
        <f t="shared" si="460"/>
        <v>0</v>
      </c>
      <c r="U546" s="26">
        <f t="shared" si="460"/>
        <v>0</v>
      </c>
      <c r="V546" s="26">
        <f t="shared" si="460"/>
        <v>0</v>
      </c>
      <c r="W546" s="26">
        <f t="shared" si="460"/>
        <v>0</v>
      </c>
      <c r="X546" s="26">
        <f t="shared" si="460"/>
        <v>0</v>
      </c>
      <c r="Y546" s="59"/>
    </row>
    <row r="547" spans="1:25" ht="48" hidden="1">
      <c r="A547" s="45" t="s">
        <v>406</v>
      </c>
      <c r="B547" s="25" t="s">
        <v>234</v>
      </c>
      <c r="C547" s="25" t="s">
        <v>67</v>
      </c>
      <c r="D547" s="25" t="s">
        <v>110</v>
      </c>
      <c r="E547" s="25" t="s">
        <v>407</v>
      </c>
      <c r="F547" s="24"/>
      <c r="G547" s="26">
        <f>G548</f>
        <v>0</v>
      </c>
      <c r="H547" s="26">
        <f t="shared" ref="H547:X547" si="461">H548</f>
        <v>0</v>
      </c>
      <c r="I547" s="26">
        <f t="shared" si="461"/>
        <v>0</v>
      </c>
      <c r="J547" s="26">
        <f t="shared" si="461"/>
        <v>0</v>
      </c>
      <c r="K547" s="26">
        <f t="shared" si="461"/>
        <v>0</v>
      </c>
      <c r="L547" s="26">
        <f t="shared" si="461"/>
        <v>0</v>
      </c>
      <c r="M547" s="26">
        <f t="shared" si="461"/>
        <v>0</v>
      </c>
      <c r="N547" s="26">
        <f t="shared" si="461"/>
        <v>0</v>
      </c>
      <c r="O547" s="26">
        <f t="shared" si="461"/>
        <v>0</v>
      </c>
      <c r="P547" s="26">
        <f t="shared" si="461"/>
        <v>0</v>
      </c>
      <c r="Q547" s="26">
        <f t="shared" si="461"/>
        <v>0</v>
      </c>
      <c r="R547" s="26">
        <f t="shared" si="461"/>
        <v>0</v>
      </c>
      <c r="S547" s="26">
        <f t="shared" si="461"/>
        <v>0</v>
      </c>
      <c r="T547" s="26">
        <f t="shared" si="461"/>
        <v>0</v>
      </c>
      <c r="U547" s="27">
        <f t="shared" si="461"/>
        <v>0</v>
      </c>
      <c r="V547" s="27">
        <f t="shared" si="461"/>
        <v>0</v>
      </c>
      <c r="W547" s="27">
        <f t="shared" si="461"/>
        <v>0</v>
      </c>
      <c r="X547" s="27">
        <f t="shared" si="461"/>
        <v>0</v>
      </c>
      <c r="Y547" s="59"/>
    </row>
    <row r="548" spans="1:25" ht="24" hidden="1">
      <c r="A548" s="28" t="s">
        <v>242</v>
      </c>
      <c r="B548" s="25" t="s">
        <v>234</v>
      </c>
      <c r="C548" s="25" t="s">
        <v>67</v>
      </c>
      <c r="D548" s="25" t="s">
        <v>110</v>
      </c>
      <c r="E548" s="25" t="s">
        <v>407</v>
      </c>
      <c r="F548" s="24">
        <v>600</v>
      </c>
      <c r="G548" s="26"/>
      <c r="H548" s="26">
        <f>G548</f>
        <v>0</v>
      </c>
      <c r="I548" s="26"/>
      <c r="J548" s="26">
        <f>I548</f>
        <v>0</v>
      </c>
      <c r="K548" s="26">
        <f t="shared" ref="K548:L548" si="462">G548+I548</f>
        <v>0</v>
      </c>
      <c r="L548" s="26">
        <f t="shared" si="462"/>
        <v>0</v>
      </c>
      <c r="M548" s="26"/>
      <c r="N548" s="26"/>
      <c r="O548" s="26"/>
      <c r="P548" s="26"/>
      <c r="Q548" s="26">
        <f t="shared" ref="Q548:R548" si="463">M548+O548</f>
        <v>0</v>
      </c>
      <c r="R548" s="26">
        <f t="shared" si="463"/>
        <v>0</v>
      </c>
      <c r="S548" s="26"/>
      <c r="T548" s="26"/>
      <c r="U548" s="27"/>
      <c r="V548" s="27"/>
      <c r="W548" s="27">
        <f t="shared" ref="W548:X548" si="464">S548+U548</f>
        <v>0</v>
      </c>
      <c r="X548" s="27">
        <f t="shared" si="464"/>
        <v>0</v>
      </c>
      <c r="Y548" s="59"/>
    </row>
    <row r="549" spans="1:25" ht="72" hidden="1">
      <c r="A549" s="28" t="s">
        <v>43</v>
      </c>
      <c r="B549" s="25" t="s">
        <v>234</v>
      </c>
      <c r="C549" s="25" t="s">
        <v>67</v>
      </c>
      <c r="D549" s="25" t="s">
        <v>110</v>
      </c>
      <c r="E549" s="25" t="s">
        <v>279</v>
      </c>
      <c r="F549" s="24"/>
      <c r="G549" s="26">
        <f>G550</f>
        <v>0</v>
      </c>
      <c r="H549" s="26">
        <f t="shared" ref="H549:X549" si="465">H550</f>
        <v>0</v>
      </c>
      <c r="I549" s="26">
        <f t="shared" si="465"/>
        <v>0</v>
      </c>
      <c r="J549" s="26">
        <f t="shared" si="465"/>
        <v>0</v>
      </c>
      <c r="K549" s="26">
        <f t="shared" si="465"/>
        <v>0</v>
      </c>
      <c r="L549" s="26">
        <f t="shared" si="465"/>
        <v>0</v>
      </c>
      <c r="M549" s="26">
        <f t="shared" si="465"/>
        <v>0</v>
      </c>
      <c r="N549" s="26">
        <f t="shared" si="465"/>
        <v>0</v>
      </c>
      <c r="O549" s="26">
        <f t="shared" si="465"/>
        <v>0</v>
      </c>
      <c r="P549" s="26">
        <f t="shared" si="465"/>
        <v>0</v>
      </c>
      <c r="Q549" s="26">
        <f t="shared" si="465"/>
        <v>0</v>
      </c>
      <c r="R549" s="26">
        <f t="shared" si="465"/>
        <v>0</v>
      </c>
      <c r="S549" s="26">
        <f t="shared" si="465"/>
        <v>0</v>
      </c>
      <c r="T549" s="26">
        <f t="shared" si="465"/>
        <v>0</v>
      </c>
      <c r="U549" s="26">
        <f t="shared" si="465"/>
        <v>0</v>
      </c>
      <c r="V549" s="26">
        <f t="shared" si="465"/>
        <v>0</v>
      </c>
      <c r="W549" s="26">
        <f t="shared" si="465"/>
        <v>0</v>
      </c>
      <c r="X549" s="26">
        <f t="shared" si="465"/>
        <v>0</v>
      </c>
      <c r="Y549" s="59"/>
    </row>
    <row r="550" spans="1:25" ht="24" hidden="1">
      <c r="A550" s="45" t="s">
        <v>242</v>
      </c>
      <c r="B550" s="25" t="s">
        <v>234</v>
      </c>
      <c r="C550" s="25" t="s">
        <v>67</v>
      </c>
      <c r="D550" s="25" t="s">
        <v>110</v>
      </c>
      <c r="E550" s="25" t="s">
        <v>279</v>
      </c>
      <c r="F550" s="24">
        <v>600</v>
      </c>
      <c r="G550" s="26"/>
      <c r="H550" s="26">
        <f>G550</f>
        <v>0</v>
      </c>
      <c r="I550" s="26"/>
      <c r="J550" s="26">
        <f>I550</f>
        <v>0</v>
      </c>
      <c r="K550" s="26">
        <f t="shared" ref="K550:L550" si="466">G550+I550</f>
        <v>0</v>
      </c>
      <c r="L550" s="26">
        <f t="shared" si="466"/>
        <v>0</v>
      </c>
      <c r="M550" s="26"/>
      <c r="N550" s="26"/>
      <c r="O550" s="26"/>
      <c r="P550" s="26"/>
      <c r="Q550" s="26">
        <f t="shared" ref="Q550:R550" si="467">M550+O550</f>
        <v>0</v>
      </c>
      <c r="R550" s="26">
        <f t="shared" si="467"/>
        <v>0</v>
      </c>
      <c r="S550" s="26"/>
      <c r="T550" s="26"/>
      <c r="U550" s="27"/>
      <c r="V550" s="27"/>
      <c r="W550" s="26">
        <f t="shared" ref="W550:X550" si="468">S550+U550</f>
        <v>0</v>
      </c>
      <c r="X550" s="26">
        <f t="shared" si="468"/>
        <v>0</v>
      </c>
      <c r="Y550" s="59"/>
    </row>
    <row r="551" spans="1:25" hidden="1">
      <c r="A551" s="28" t="s">
        <v>408</v>
      </c>
      <c r="B551" s="25" t="s">
        <v>234</v>
      </c>
      <c r="C551" s="25" t="s">
        <v>67</v>
      </c>
      <c r="D551" s="25" t="s">
        <v>110</v>
      </c>
      <c r="E551" s="25" t="s">
        <v>409</v>
      </c>
      <c r="F551" s="24"/>
      <c r="G551" s="26">
        <f>G552</f>
        <v>0</v>
      </c>
      <c r="H551" s="26">
        <f t="shared" ref="H551:X552" si="469">H552</f>
        <v>0</v>
      </c>
      <c r="I551" s="26">
        <f t="shared" si="469"/>
        <v>0</v>
      </c>
      <c r="J551" s="26">
        <f t="shared" si="469"/>
        <v>0</v>
      </c>
      <c r="K551" s="26">
        <f t="shared" si="469"/>
        <v>0</v>
      </c>
      <c r="L551" s="26">
        <f t="shared" si="469"/>
        <v>0</v>
      </c>
      <c r="M551" s="26">
        <f t="shared" si="469"/>
        <v>0</v>
      </c>
      <c r="N551" s="26">
        <f t="shared" si="469"/>
        <v>0</v>
      </c>
      <c r="O551" s="26">
        <f t="shared" si="469"/>
        <v>0</v>
      </c>
      <c r="P551" s="26">
        <f t="shared" si="469"/>
        <v>0</v>
      </c>
      <c r="Q551" s="26">
        <f t="shared" si="469"/>
        <v>0</v>
      </c>
      <c r="R551" s="26">
        <f t="shared" si="469"/>
        <v>0</v>
      </c>
      <c r="S551" s="26">
        <f t="shared" si="469"/>
        <v>0</v>
      </c>
      <c r="T551" s="26">
        <f t="shared" si="469"/>
        <v>0</v>
      </c>
      <c r="U551" s="27">
        <f t="shared" si="469"/>
        <v>0</v>
      </c>
      <c r="V551" s="27">
        <f t="shared" si="469"/>
        <v>0</v>
      </c>
      <c r="W551" s="27">
        <f t="shared" si="469"/>
        <v>0</v>
      </c>
      <c r="X551" s="27">
        <f t="shared" si="469"/>
        <v>0</v>
      </c>
      <c r="Y551" s="59"/>
    </row>
    <row r="552" spans="1:25" ht="48" hidden="1">
      <c r="A552" s="45" t="s">
        <v>406</v>
      </c>
      <c r="B552" s="25" t="s">
        <v>234</v>
      </c>
      <c r="C552" s="25" t="s">
        <v>67</v>
      </c>
      <c r="D552" s="25" t="s">
        <v>110</v>
      </c>
      <c r="E552" s="25" t="s">
        <v>410</v>
      </c>
      <c r="F552" s="24"/>
      <c r="G552" s="26">
        <f>G553</f>
        <v>0</v>
      </c>
      <c r="H552" s="26">
        <f t="shared" si="469"/>
        <v>0</v>
      </c>
      <c r="I552" s="26">
        <f t="shared" si="469"/>
        <v>0</v>
      </c>
      <c r="J552" s="26">
        <f t="shared" si="469"/>
        <v>0</v>
      </c>
      <c r="K552" s="26">
        <f t="shared" si="469"/>
        <v>0</v>
      </c>
      <c r="L552" s="26">
        <f t="shared" si="469"/>
        <v>0</v>
      </c>
      <c r="M552" s="26">
        <f t="shared" si="469"/>
        <v>0</v>
      </c>
      <c r="N552" s="26">
        <f t="shared" si="469"/>
        <v>0</v>
      </c>
      <c r="O552" s="26">
        <f t="shared" si="469"/>
        <v>0</v>
      </c>
      <c r="P552" s="26">
        <f t="shared" si="469"/>
        <v>0</v>
      </c>
      <c r="Q552" s="26">
        <f t="shared" si="469"/>
        <v>0</v>
      </c>
      <c r="R552" s="26">
        <f t="shared" si="469"/>
        <v>0</v>
      </c>
      <c r="S552" s="26">
        <f t="shared" si="469"/>
        <v>0</v>
      </c>
      <c r="T552" s="26">
        <f t="shared" si="469"/>
        <v>0</v>
      </c>
      <c r="U552" s="27">
        <f t="shared" si="469"/>
        <v>0</v>
      </c>
      <c r="V552" s="27">
        <f t="shared" si="469"/>
        <v>0</v>
      </c>
      <c r="W552" s="27">
        <f t="shared" si="469"/>
        <v>0</v>
      </c>
      <c r="X552" s="27">
        <f t="shared" si="469"/>
        <v>0</v>
      </c>
      <c r="Y552" s="59"/>
    </row>
    <row r="553" spans="1:25" hidden="1">
      <c r="A553" s="28" t="s">
        <v>54</v>
      </c>
      <c r="B553" s="25" t="s">
        <v>234</v>
      </c>
      <c r="C553" s="25" t="s">
        <v>67</v>
      </c>
      <c r="D553" s="25" t="s">
        <v>110</v>
      </c>
      <c r="E553" s="25" t="s">
        <v>410</v>
      </c>
      <c r="F553" s="24">
        <v>800</v>
      </c>
      <c r="G553" s="26"/>
      <c r="H553" s="26">
        <f>G553</f>
        <v>0</v>
      </c>
      <c r="I553" s="26"/>
      <c r="J553" s="26">
        <f>I553</f>
        <v>0</v>
      </c>
      <c r="K553" s="26">
        <f t="shared" ref="K553:L553" si="470">G553+I553</f>
        <v>0</v>
      </c>
      <c r="L553" s="26">
        <f t="shared" si="470"/>
        <v>0</v>
      </c>
      <c r="M553" s="26"/>
      <c r="N553" s="26"/>
      <c r="O553" s="26"/>
      <c r="P553" s="26"/>
      <c r="Q553" s="26">
        <f t="shared" ref="Q553:R553" si="471">M553+O553</f>
        <v>0</v>
      </c>
      <c r="R553" s="26">
        <f t="shared" si="471"/>
        <v>0</v>
      </c>
      <c r="S553" s="26"/>
      <c r="T553" s="26"/>
      <c r="U553" s="27"/>
      <c r="V553" s="27"/>
      <c r="W553" s="27">
        <f t="shared" ref="W553:X553" si="472">S553+U553</f>
        <v>0</v>
      </c>
      <c r="X553" s="27">
        <f t="shared" si="472"/>
        <v>0</v>
      </c>
      <c r="Y553" s="59"/>
    </row>
    <row r="554" spans="1:25">
      <c r="A554" s="28" t="s">
        <v>194</v>
      </c>
      <c r="B554" s="25" t="s">
        <v>234</v>
      </c>
      <c r="C554" s="25" t="s">
        <v>123</v>
      </c>
      <c r="D554" s="25"/>
      <c r="E554" s="25"/>
      <c r="F554" s="24"/>
      <c r="G554" s="26">
        <f t="shared" ref="G554:X554" si="473">G555+G571+G586</f>
        <v>90073942</v>
      </c>
      <c r="H554" s="26">
        <f t="shared" si="473"/>
        <v>88907942</v>
      </c>
      <c r="I554" s="26">
        <f t="shared" si="473"/>
        <v>0</v>
      </c>
      <c r="J554" s="26">
        <f t="shared" si="473"/>
        <v>0</v>
      </c>
      <c r="K554" s="26">
        <f t="shared" si="473"/>
        <v>90073942</v>
      </c>
      <c r="L554" s="26">
        <f t="shared" si="473"/>
        <v>88907942</v>
      </c>
      <c r="M554" s="26">
        <f t="shared" si="473"/>
        <v>91109117</v>
      </c>
      <c r="N554" s="26">
        <f t="shared" si="473"/>
        <v>91109117</v>
      </c>
      <c r="O554" s="26">
        <f t="shared" si="473"/>
        <v>0</v>
      </c>
      <c r="P554" s="26">
        <f t="shared" si="473"/>
        <v>0</v>
      </c>
      <c r="Q554" s="26">
        <f t="shared" si="473"/>
        <v>91109117</v>
      </c>
      <c r="R554" s="26">
        <f t="shared" si="473"/>
        <v>91109117</v>
      </c>
      <c r="S554" s="26">
        <f t="shared" si="473"/>
        <v>95657942</v>
      </c>
      <c r="T554" s="26">
        <f t="shared" si="473"/>
        <v>95657942</v>
      </c>
      <c r="U554" s="27">
        <f t="shared" si="473"/>
        <v>0</v>
      </c>
      <c r="V554" s="27">
        <f t="shared" si="473"/>
        <v>0</v>
      </c>
      <c r="W554" s="27">
        <f t="shared" si="473"/>
        <v>95657942</v>
      </c>
      <c r="X554" s="27">
        <f t="shared" si="473"/>
        <v>95657942</v>
      </c>
      <c r="Y554" s="59"/>
    </row>
    <row r="555" spans="1:25">
      <c r="A555" s="28" t="s">
        <v>198</v>
      </c>
      <c r="B555" s="25" t="s">
        <v>234</v>
      </c>
      <c r="C555" s="25" t="s">
        <v>123</v>
      </c>
      <c r="D555" s="25" t="s">
        <v>105</v>
      </c>
      <c r="E555" s="25"/>
      <c r="F555" s="24"/>
      <c r="G555" s="26">
        <f t="shared" ref="G555:X561" si="474">G556</f>
        <v>2013485</v>
      </c>
      <c r="H555" s="26">
        <f t="shared" si="474"/>
        <v>2013485</v>
      </c>
      <c r="I555" s="26">
        <f t="shared" si="474"/>
        <v>0</v>
      </c>
      <c r="J555" s="26">
        <f t="shared" si="474"/>
        <v>0</v>
      </c>
      <c r="K555" s="26">
        <f t="shared" si="474"/>
        <v>2013485</v>
      </c>
      <c r="L555" s="26">
        <f t="shared" si="474"/>
        <v>2013485</v>
      </c>
      <c r="M555" s="26">
        <f t="shared" si="474"/>
        <v>3291760</v>
      </c>
      <c r="N555" s="26">
        <f t="shared" si="474"/>
        <v>3291760</v>
      </c>
      <c r="O555" s="26">
        <f t="shared" si="474"/>
        <v>0</v>
      </c>
      <c r="P555" s="26">
        <f t="shared" si="474"/>
        <v>0</v>
      </c>
      <c r="Q555" s="26">
        <f t="shared" si="474"/>
        <v>3291760</v>
      </c>
      <c r="R555" s="26">
        <f t="shared" si="474"/>
        <v>3291760</v>
      </c>
      <c r="S555" s="26">
        <f t="shared" si="474"/>
        <v>2786185</v>
      </c>
      <c r="T555" s="26">
        <f t="shared" si="474"/>
        <v>2786185</v>
      </c>
      <c r="U555" s="27">
        <f t="shared" si="474"/>
        <v>0</v>
      </c>
      <c r="V555" s="27">
        <f t="shared" si="474"/>
        <v>0</v>
      </c>
      <c r="W555" s="27">
        <f t="shared" si="474"/>
        <v>2786185</v>
      </c>
      <c r="X555" s="27">
        <f t="shared" si="474"/>
        <v>2786185</v>
      </c>
      <c r="Y555" s="59"/>
    </row>
    <row r="556" spans="1:25" ht="24">
      <c r="A556" s="28" t="s">
        <v>235</v>
      </c>
      <c r="B556" s="24">
        <v>707</v>
      </c>
      <c r="C556" s="25" t="s">
        <v>123</v>
      </c>
      <c r="D556" s="25" t="s">
        <v>105</v>
      </c>
      <c r="E556" s="25" t="s">
        <v>236</v>
      </c>
      <c r="F556" s="24"/>
      <c r="G556" s="26">
        <f t="shared" ref="G556:X556" si="475">G561+G557</f>
        <v>2013485</v>
      </c>
      <c r="H556" s="26">
        <f t="shared" si="475"/>
        <v>2013485</v>
      </c>
      <c r="I556" s="26">
        <f t="shared" si="475"/>
        <v>0</v>
      </c>
      <c r="J556" s="26">
        <f t="shared" si="475"/>
        <v>0</v>
      </c>
      <c r="K556" s="26">
        <f t="shared" si="475"/>
        <v>2013485</v>
      </c>
      <c r="L556" s="26">
        <f t="shared" si="475"/>
        <v>2013485</v>
      </c>
      <c r="M556" s="26">
        <f t="shared" si="475"/>
        <v>3291760</v>
      </c>
      <c r="N556" s="26">
        <f t="shared" si="475"/>
        <v>3291760</v>
      </c>
      <c r="O556" s="26">
        <f t="shared" si="475"/>
        <v>0</v>
      </c>
      <c r="P556" s="26">
        <f t="shared" si="475"/>
        <v>0</v>
      </c>
      <c r="Q556" s="26">
        <f t="shared" si="475"/>
        <v>3291760</v>
      </c>
      <c r="R556" s="26">
        <f t="shared" si="475"/>
        <v>3291760</v>
      </c>
      <c r="S556" s="26">
        <f t="shared" si="475"/>
        <v>2786185</v>
      </c>
      <c r="T556" s="26">
        <f t="shared" si="475"/>
        <v>2786185</v>
      </c>
      <c r="U556" s="26">
        <f t="shared" si="475"/>
        <v>0</v>
      </c>
      <c r="V556" s="26">
        <f t="shared" si="475"/>
        <v>0</v>
      </c>
      <c r="W556" s="26">
        <f t="shared" si="475"/>
        <v>2786185</v>
      </c>
      <c r="X556" s="26">
        <f t="shared" si="475"/>
        <v>2786185</v>
      </c>
      <c r="Y556" s="59"/>
    </row>
    <row r="557" spans="1:25" ht="24">
      <c r="A557" s="28" t="s">
        <v>281</v>
      </c>
      <c r="B557" s="25" t="s">
        <v>234</v>
      </c>
      <c r="C557" s="25" t="s">
        <v>123</v>
      </c>
      <c r="D557" s="25" t="s">
        <v>105</v>
      </c>
      <c r="E557" s="25" t="s">
        <v>238</v>
      </c>
      <c r="F557" s="24"/>
      <c r="G557" s="26">
        <f t="shared" ref="G557:X559" si="476">G558</f>
        <v>304500</v>
      </c>
      <c r="H557" s="26">
        <f t="shared" si="476"/>
        <v>304500</v>
      </c>
      <c r="I557" s="26">
        <f t="shared" si="476"/>
        <v>0</v>
      </c>
      <c r="J557" s="26">
        <f t="shared" si="476"/>
        <v>0</v>
      </c>
      <c r="K557" s="26">
        <f t="shared" si="476"/>
        <v>304500</v>
      </c>
      <c r="L557" s="26">
        <f t="shared" si="476"/>
        <v>304500</v>
      </c>
      <c r="M557" s="26">
        <f t="shared" si="476"/>
        <v>304500</v>
      </c>
      <c r="N557" s="26">
        <f t="shared" si="476"/>
        <v>304500</v>
      </c>
      <c r="O557" s="26">
        <f t="shared" si="476"/>
        <v>0</v>
      </c>
      <c r="P557" s="26">
        <f t="shared" si="476"/>
        <v>0</v>
      </c>
      <c r="Q557" s="26">
        <f t="shared" si="476"/>
        <v>304500</v>
      </c>
      <c r="R557" s="26">
        <f t="shared" si="476"/>
        <v>304500</v>
      </c>
      <c r="S557" s="26">
        <f t="shared" si="476"/>
        <v>304500</v>
      </c>
      <c r="T557" s="26">
        <f t="shared" si="476"/>
        <v>304500</v>
      </c>
      <c r="U557" s="26">
        <f t="shared" si="476"/>
        <v>0</v>
      </c>
      <c r="V557" s="26">
        <f t="shared" si="476"/>
        <v>0</v>
      </c>
      <c r="W557" s="26">
        <f t="shared" si="476"/>
        <v>304500</v>
      </c>
      <c r="X557" s="26">
        <f t="shared" si="476"/>
        <v>304500</v>
      </c>
      <c r="Y557" s="59"/>
    </row>
    <row r="558" spans="1:25" ht="24">
      <c r="A558" s="28" t="s">
        <v>248</v>
      </c>
      <c r="B558" s="25" t="s">
        <v>234</v>
      </c>
      <c r="C558" s="25" t="s">
        <v>123</v>
      </c>
      <c r="D558" s="25" t="s">
        <v>105</v>
      </c>
      <c r="E558" s="25" t="s">
        <v>249</v>
      </c>
      <c r="F558" s="24"/>
      <c r="G558" s="26">
        <f t="shared" si="476"/>
        <v>304500</v>
      </c>
      <c r="H558" s="26">
        <f t="shared" si="476"/>
        <v>304500</v>
      </c>
      <c r="I558" s="26">
        <f t="shared" si="476"/>
        <v>0</v>
      </c>
      <c r="J558" s="26">
        <f t="shared" si="476"/>
        <v>0</v>
      </c>
      <c r="K558" s="26">
        <f t="shared" si="476"/>
        <v>304500</v>
      </c>
      <c r="L558" s="26">
        <f t="shared" si="476"/>
        <v>304500</v>
      </c>
      <c r="M558" s="26">
        <f t="shared" si="476"/>
        <v>304500</v>
      </c>
      <c r="N558" s="26">
        <f t="shared" si="476"/>
        <v>304500</v>
      </c>
      <c r="O558" s="26">
        <f t="shared" si="476"/>
        <v>0</v>
      </c>
      <c r="P558" s="26">
        <f t="shared" si="476"/>
        <v>0</v>
      </c>
      <c r="Q558" s="26">
        <f t="shared" si="476"/>
        <v>304500</v>
      </c>
      <c r="R558" s="26">
        <f t="shared" si="476"/>
        <v>304500</v>
      </c>
      <c r="S558" s="26">
        <f t="shared" si="476"/>
        <v>304500</v>
      </c>
      <c r="T558" s="26">
        <f t="shared" si="476"/>
        <v>304500</v>
      </c>
      <c r="U558" s="26">
        <f t="shared" si="476"/>
        <v>0</v>
      </c>
      <c r="V558" s="26">
        <f t="shared" si="476"/>
        <v>0</v>
      </c>
      <c r="W558" s="26">
        <f t="shared" si="476"/>
        <v>304500</v>
      </c>
      <c r="X558" s="26">
        <f t="shared" si="476"/>
        <v>304500</v>
      </c>
      <c r="Y558" s="59"/>
    </row>
    <row r="559" spans="1:25" ht="36">
      <c r="A559" s="28" t="s">
        <v>411</v>
      </c>
      <c r="B559" s="24">
        <v>707</v>
      </c>
      <c r="C559" s="25" t="s">
        <v>123</v>
      </c>
      <c r="D559" s="25" t="s">
        <v>105</v>
      </c>
      <c r="E559" s="25" t="s">
        <v>412</v>
      </c>
      <c r="F559" s="24"/>
      <c r="G559" s="26">
        <f t="shared" si="476"/>
        <v>304500</v>
      </c>
      <c r="H559" s="26">
        <f t="shared" si="476"/>
        <v>304500</v>
      </c>
      <c r="I559" s="26">
        <f t="shared" si="476"/>
        <v>0</v>
      </c>
      <c r="J559" s="26">
        <f t="shared" si="476"/>
        <v>0</v>
      </c>
      <c r="K559" s="26">
        <f t="shared" si="476"/>
        <v>304500</v>
      </c>
      <c r="L559" s="26">
        <f t="shared" si="476"/>
        <v>304500</v>
      </c>
      <c r="M559" s="26">
        <f t="shared" si="476"/>
        <v>304500</v>
      </c>
      <c r="N559" s="26">
        <f t="shared" si="476"/>
        <v>304500</v>
      </c>
      <c r="O559" s="26">
        <f t="shared" si="476"/>
        <v>0</v>
      </c>
      <c r="P559" s="26">
        <f t="shared" si="476"/>
        <v>0</v>
      </c>
      <c r="Q559" s="26">
        <f t="shared" si="476"/>
        <v>304500</v>
      </c>
      <c r="R559" s="26">
        <f t="shared" si="476"/>
        <v>304500</v>
      </c>
      <c r="S559" s="26">
        <f t="shared" si="476"/>
        <v>304500</v>
      </c>
      <c r="T559" s="26">
        <f t="shared" si="476"/>
        <v>304500</v>
      </c>
      <c r="U559" s="26">
        <f t="shared" si="476"/>
        <v>0</v>
      </c>
      <c r="V559" s="26">
        <f t="shared" si="476"/>
        <v>0</v>
      </c>
      <c r="W559" s="26">
        <f t="shared" si="476"/>
        <v>304500</v>
      </c>
      <c r="X559" s="26">
        <f t="shared" si="476"/>
        <v>304500</v>
      </c>
      <c r="Y559" s="59"/>
    </row>
    <row r="560" spans="1:25" ht="24">
      <c r="A560" s="28" t="s">
        <v>242</v>
      </c>
      <c r="B560" s="24">
        <v>707</v>
      </c>
      <c r="C560" s="25" t="s">
        <v>123</v>
      </c>
      <c r="D560" s="25" t="s">
        <v>105</v>
      </c>
      <c r="E560" s="25" t="s">
        <v>412</v>
      </c>
      <c r="F560" s="24">
        <v>600</v>
      </c>
      <c r="G560" s="26">
        <v>304500</v>
      </c>
      <c r="H560" s="26">
        <f>G560</f>
        <v>304500</v>
      </c>
      <c r="I560" s="26"/>
      <c r="J560" s="26"/>
      <c r="K560" s="26">
        <f>G560+I560</f>
        <v>304500</v>
      </c>
      <c r="L560" s="26">
        <f>H560+J560</f>
        <v>304500</v>
      </c>
      <c r="M560" s="26">
        <v>304500</v>
      </c>
      <c r="N560" s="26">
        <f>M560</f>
        <v>304500</v>
      </c>
      <c r="O560" s="26"/>
      <c r="P560" s="26"/>
      <c r="Q560" s="26">
        <f>M560+O560</f>
        <v>304500</v>
      </c>
      <c r="R560" s="26">
        <f>N560+P560</f>
        <v>304500</v>
      </c>
      <c r="S560" s="26">
        <v>304500</v>
      </c>
      <c r="T560" s="26">
        <f>S560</f>
        <v>304500</v>
      </c>
      <c r="U560" s="27"/>
      <c r="V560" s="27"/>
      <c r="W560" s="26">
        <f>S560+U560</f>
        <v>304500</v>
      </c>
      <c r="X560" s="26">
        <f>T560+V560</f>
        <v>304500</v>
      </c>
      <c r="Y560" s="59"/>
    </row>
    <row r="561" spans="1:25">
      <c r="A561" s="28" t="s">
        <v>413</v>
      </c>
      <c r="B561" s="24">
        <v>707</v>
      </c>
      <c r="C561" s="25" t="s">
        <v>123</v>
      </c>
      <c r="D561" s="25" t="s">
        <v>105</v>
      </c>
      <c r="E561" s="25" t="s">
        <v>414</v>
      </c>
      <c r="F561" s="24"/>
      <c r="G561" s="26">
        <f>G562</f>
        <v>1708985</v>
      </c>
      <c r="H561" s="26">
        <f t="shared" si="474"/>
        <v>1708985</v>
      </c>
      <c r="I561" s="26">
        <f t="shared" si="474"/>
        <v>0</v>
      </c>
      <c r="J561" s="26">
        <f t="shared" si="474"/>
        <v>0</v>
      </c>
      <c r="K561" s="26">
        <f t="shared" si="474"/>
        <v>1708985</v>
      </c>
      <c r="L561" s="26">
        <f t="shared" si="474"/>
        <v>1708985</v>
      </c>
      <c r="M561" s="26">
        <f>M562</f>
        <v>2987260</v>
      </c>
      <c r="N561" s="26">
        <f t="shared" si="474"/>
        <v>2987260</v>
      </c>
      <c r="O561" s="26">
        <f t="shared" si="474"/>
        <v>0</v>
      </c>
      <c r="P561" s="26">
        <f t="shared" si="474"/>
        <v>0</v>
      </c>
      <c r="Q561" s="26">
        <f t="shared" si="474"/>
        <v>2987260</v>
      </c>
      <c r="R561" s="26">
        <f t="shared" si="474"/>
        <v>2987260</v>
      </c>
      <c r="S561" s="26">
        <f>S562</f>
        <v>2481685</v>
      </c>
      <c r="T561" s="26">
        <f t="shared" ref="T561:X561" si="477">T562</f>
        <v>2481685</v>
      </c>
      <c r="U561" s="27">
        <f t="shared" si="477"/>
        <v>0</v>
      </c>
      <c r="V561" s="27">
        <f t="shared" si="477"/>
        <v>0</v>
      </c>
      <c r="W561" s="27">
        <f t="shared" si="477"/>
        <v>2481685</v>
      </c>
      <c r="X561" s="27">
        <f t="shared" si="477"/>
        <v>2481685</v>
      </c>
      <c r="Y561" s="59"/>
    </row>
    <row r="562" spans="1:25" ht="48.75" customHeight="1">
      <c r="A562" s="28" t="s">
        <v>415</v>
      </c>
      <c r="B562" s="24">
        <v>707</v>
      </c>
      <c r="C562" s="25" t="s">
        <v>123</v>
      </c>
      <c r="D562" s="25" t="s">
        <v>105</v>
      </c>
      <c r="E562" s="25" t="s">
        <v>416</v>
      </c>
      <c r="F562" s="24"/>
      <c r="G562" s="26">
        <f t="shared" ref="G562:X562" si="478">G563+G565+G567+G569</f>
        <v>1708985</v>
      </c>
      <c r="H562" s="26">
        <f t="shared" si="478"/>
        <v>1708985</v>
      </c>
      <c r="I562" s="26">
        <f t="shared" si="478"/>
        <v>0</v>
      </c>
      <c r="J562" s="26">
        <f t="shared" si="478"/>
        <v>0</v>
      </c>
      <c r="K562" s="26">
        <f t="shared" si="478"/>
        <v>1708985</v>
      </c>
      <c r="L562" s="26">
        <f t="shared" si="478"/>
        <v>1708985</v>
      </c>
      <c r="M562" s="26">
        <f t="shared" si="478"/>
        <v>2987260</v>
      </c>
      <c r="N562" s="26">
        <f t="shared" si="478"/>
        <v>2987260</v>
      </c>
      <c r="O562" s="26">
        <f t="shared" si="478"/>
        <v>0</v>
      </c>
      <c r="P562" s="26">
        <f t="shared" si="478"/>
        <v>0</v>
      </c>
      <c r="Q562" s="26">
        <f t="shared" si="478"/>
        <v>2987260</v>
      </c>
      <c r="R562" s="26">
        <f t="shared" si="478"/>
        <v>2987260</v>
      </c>
      <c r="S562" s="26">
        <f t="shared" si="478"/>
        <v>2481685</v>
      </c>
      <c r="T562" s="26">
        <f t="shared" si="478"/>
        <v>2481685</v>
      </c>
      <c r="U562" s="26">
        <f t="shared" si="478"/>
        <v>0</v>
      </c>
      <c r="V562" s="26">
        <f t="shared" si="478"/>
        <v>0</v>
      </c>
      <c r="W562" s="26">
        <f t="shared" si="478"/>
        <v>2481685</v>
      </c>
      <c r="X562" s="26">
        <f t="shared" si="478"/>
        <v>2481685</v>
      </c>
      <c r="Y562" s="59"/>
    </row>
    <row r="563" spans="1:25" ht="48">
      <c r="A563" s="28" t="s">
        <v>417</v>
      </c>
      <c r="B563" s="24">
        <v>707</v>
      </c>
      <c r="C563" s="25" t="s">
        <v>123</v>
      </c>
      <c r="D563" s="25" t="s">
        <v>105</v>
      </c>
      <c r="E563" s="25" t="s">
        <v>418</v>
      </c>
      <c r="F563" s="24"/>
      <c r="G563" s="26">
        <f t="shared" ref="G563:X563" si="479">G564</f>
        <v>1650600</v>
      </c>
      <c r="H563" s="26">
        <f t="shared" si="479"/>
        <v>1650600</v>
      </c>
      <c r="I563" s="26">
        <f t="shared" si="479"/>
        <v>0</v>
      </c>
      <c r="J563" s="26">
        <f t="shared" si="479"/>
        <v>0</v>
      </c>
      <c r="K563" s="26">
        <f t="shared" si="479"/>
        <v>1650600</v>
      </c>
      <c r="L563" s="26">
        <f t="shared" si="479"/>
        <v>1650600</v>
      </c>
      <c r="M563" s="26">
        <f t="shared" si="479"/>
        <v>1716600</v>
      </c>
      <c r="N563" s="26">
        <f t="shared" si="479"/>
        <v>1716600</v>
      </c>
      <c r="O563" s="26">
        <f t="shared" si="479"/>
        <v>0</v>
      </c>
      <c r="P563" s="26">
        <f t="shared" si="479"/>
        <v>0</v>
      </c>
      <c r="Q563" s="26">
        <f t="shared" si="479"/>
        <v>1716600</v>
      </c>
      <c r="R563" s="26">
        <f t="shared" si="479"/>
        <v>1716600</v>
      </c>
      <c r="S563" s="26">
        <f t="shared" si="479"/>
        <v>1815700</v>
      </c>
      <c r="T563" s="26">
        <f t="shared" si="479"/>
        <v>1815700</v>
      </c>
      <c r="U563" s="27">
        <f t="shared" si="479"/>
        <v>0</v>
      </c>
      <c r="V563" s="27">
        <f t="shared" si="479"/>
        <v>0</v>
      </c>
      <c r="W563" s="27">
        <f t="shared" si="479"/>
        <v>1815700</v>
      </c>
      <c r="X563" s="27">
        <f t="shared" si="479"/>
        <v>1815700</v>
      </c>
      <c r="Y563" s="59"/>
    </row>
    <row r="564" spans="1:25">
      <c r="A564" s="28" t="s">
        <v>57</v>
      </c>
      <c r="B564" s="25" t="s">
        <v>234</v>
      </c>
      <c r="C564" s="25" t="s">
        <v>123</v>
      </c>
      <c r="D564" s="25" t="s">
        <v>105</v>
      </c>
      <c r="E564" s="25" t="s">
        <v>418</v>
      </c>
      <c r="F564" s="24">
        <v>300</v>
      </c>
      <c r="G564" s="26">
        <v>1650600</v>
      </c>
      <c r="H564" s="26">
        <f>G564</f>
        <v>1650600</v>
      </c>
      <c r="I564" s="26">
        <v>0</v>
      </c>
      <c r="J564" s="26">
        <v>0</v>
      </c>
      <c r="K564" s="26">
        <f>G564+I564</f>
        <v>1650600</v>
      </c>
      <c r="L564" s="26">
        <f>H564+J564</f>
        <v>1650600</v>
      </c>
      <c r="M564" s="26">
        <v>1716600</v>
      </c>
      <c r="N564" s="26">
        <f>M564</f>
        <v>1716600</v>
      </c>
      <c r="O564" s="26">
        <v>0</v>
      </c>
      <c r="P564" s="26">
        <v>0</v>
      </c>
      <c r="Q564" s="26">
        <f>M564+O564</f>
        <v>1716600</v>
      </c>
      <c r="R564" s="26">
        <f>N564+P564</f>
        <v>1716600</v>
      </c>
      <c r="S564" s="26">
        <v>1815700</v>
      </c>
      <c r="T564" s="26">
        <f>S564</f>
        <v>1815700</v>
      </c>
      <c r="U564" s="27">
        <v>0</v>
      </c>
      <c r="V564" s="27">
        <v>0</v>
      </c>
      <c r="W564" s="27">
        <f>S564+U564</f>
        <v>1815700</v>
      </c>
      <c r="X564" s="27">
        <f>T564+V564</f>
        <v>1815700</v>
      </c>
      <c r="Y564" s="59"/>
    </row>
    <row r="565" spans="1:25" ht="58.5" customHeight="1">
      <c r="A565" s="28" t="s">
        <v>419</v>
      </c>
      <c r="B565" s="25" t="s">
        <v>234</v>
      </c>
      <c r="C565" s="25" t="s">
        <v>123</v>
      </c>
      <c r="D565" s="25" t="s">
        <v>105</v>
      </c>
      <c r="E565" s="25" t="s">
        <v>420</v>
      </c>
      <c r="F565" s="24"/>
      <c r="G565" s="26">
        <f t="shared" ref="G565:X565" si="480">G566</f>
        <v>58385</v>
      </c>
      <c r="H565" s="26">
        <f t="shared" si="480"/>
        <v>58385</v>
      </c>
      <c r="I565" s="26">
        <f t="shared" si="480"/>
        <v>0</v>
      </c>
      <c r="J565" s="26">
        <f t="shared" si="480"/>
        <v>0</v>
      </c>
      <c r="K565" s="26">
        <f t="shared" si="480"/>
        <v>58385</v>
      </c>
      <c r="L565" s="26">
        <f t="shared" si="480"/>
        <v>58385</v>
      </c>
      <c r="M565" s="26">
        <f t="shared" si="480"/>
        <v>55560</v>
      </c>
      <c r="N565" s="26">
        <f t="shared" si="480"/>
        <v>55560</v>
      </c>
      <c r="O565" s="26">
        <f t="shared" si="480"/>
        <v>0</v>
      </c>
      <c r="P565" s="26">
        <f t="shared" si="480"/>
        <v>0</v>
      </c>
      <c r="Q565" s="26">
        <f t="shared" si="480"/>
        <v>55560</v>
      </c>
      <c r="R565" s="26">
        <f t="shared" si="480"/>
        <v>55560</v>
      </c>
      <c r="S565" s="26">
        <f t="shared" si="480"/>
        <v>58385</v>
      </c>
      <c r="T565" s="26">
        <f t="shared" si="480"/>
        <v>58385</v>
      </c>
      <c r="U565" s="27">
        <f t="shared" si="480"/>
        <v>0</v>
      </c>
      <c r="V565" s="27">
        <f t="shared" si="480"/>
        <v>0</v>
      </c>
      <c r="W565" s="27">
        <f t="shared" si="480"/>
        <v>58385</v>
      </c>
      <c r="X565" s="27">
        <f t="shared" si="480"/>
        <v>58385</v>
      </c>
      <c r="Y565" s="59"/>
    </row>
    <row r="566" spans="1:25" ht="24">
      <c r="A566" s="28" t="s">
        <v>30</v>
      </c>
      <c r="B566" s="25" t="s">
        <v>234</v>
      </c>
      <c r="C566" s="25" t="s">
        <v>123</v>
      </c>
      <c r="D566" s="25" t="s">
        <v>105</v>
      </c>
      <c r="E566" s="25" t="s">
        <v>420</v>
      </c>
      <c r="F566" s="24">
        <v>200</v>
      </c>
      <c r="G566" s="26">
        <v>58385</v>
      </c>
      <c r="H566" s="26">
        <f>G566</f>
        <v>58385</v>
      </c>
      <c r="I566" s="26"/>
      <c r="J566" s="26"/>
      <c r="K566" s="26">
        <f t="shared" ref="K566:L566" si="481">G566+I566</f>
        <v>58385</v>
      </c>
      <c r="L566" s="26">
        <f t="shared" si="481"/>
        <v>58385</v>
      </c>
      <c r="M566" s="26">
        <v>55560</v>
      </c>
      <c r="N566" s="26">
        <f>M566</f>
        <v>55560</v>
      </c>
      <c r="O566" s="26"/>
      <c r="P566" s="26"/>
      <c r="Q566" s="26">
        <f t="shared" ref="Q566:R566" si="482">M566+O566</f>
        <v>55560</v>
      </c>
      <c r="R566" s="26">
        <f t="shared" si="482"/>
        <v>55560</v>
      </c>
      <c r="S566" s="26">
        <v>58385</v>
      </c>
      <c r="T566" s="26">
        <f>S566</f>
        <v>58385</v>
      </c>
      <c r="U566" s="27"/>
      <c r="V566" s="27"/>
      <c r="W566" s="27">
        <f t="shared" ref="W566:X568" si="483">S566+U566</f>
        <v>58385</v>
      </c>
      <c r="X566" s="27">
        <f t="shared" si="483"/>
        <v>58385</v>
      </c>
      <c r="Y566" s="59"/>
    </row>
    <row r="567" spans="1:25" ht="91.5" customHeight="1">
      <c r="A567" s="28" t="s">
        <v>421</v>
      </c>
      <c r="B567" s="25" t="s">
        <v>234</v>
      </c>
      <c r="C567" s="25" t="s">
        <v>123</v>
      </c>
      <c r="D567" s="25" t="s">
        <v>105</v>
      </c>
      <c r="E567" s="25" t="s">
        <v>422</v>
      </c>
      <c r="F567" s="24"/>
      <c r="G567" s="26">
        <f t="shared" ref="G567:X567" si="484">G568</f>
        <v>0</v>
      </c>
      <c r="H567" s="26">
        <f t="shared" si="484"/>
        <v>0</v>
      </c>
      <c r="I567" s="26">
        <f t="shared" si="484"/>
        <v>0</v>
      </c>
      <c r="J567" s="26">
        <f t="shared" si="484"/>
        <v>0</v>
      </c>
      <c r="K567" s="26">
        <f t="shared" si="484"/>
        <v>0</v>
      </c>
      <c r="L567" s="26">
        <f t="shared" si="484"/>
        <v>0</v>
      </c>
      <c r="M567" s="26">
        <f t="shared" si="484"/>
        <v>1215100</v>
      </c>
      <c r="N567" s="26">
        <f t="shared" si="484"/>
        <v>1215100</v>
      </c>
      <c r="O567" s="26">
        <f t="shared" si="484"/>
        <v>0</v>
      </c>
      <c r="P567" s="26">
        <f t="shared" si="484"/>
        <v>0</v>
      </c>
      <c r="Q567" s="26">
        <f t="shared" si="484"/>
        <v>1215100</v>
      </c>
      <c r="R567" s="26">
        <f t="shared" si="484"/>
        <v>1215100</v>
      </c>
      <c r="S567" s="26">
        <f t="shared" si="484"/>
        <v>607600</v>
      </c>
      <c r="T567" s="26">
        <f t="shared" si="484"/>
        <v>607600</v>
      </c>
      <c r="U567" s="27">
        <f t="shared" si="484"/>
        <v>0</v>
      </c>
      <c r="V567" s="27">
        <f t="shared" si="484"/>
        <v>0</v>
      </c>
      <c r="W567" s="27">
        <f t="shared" si="484"/>
        <v>607600</v>
      </c>
      <c r="X567" s="27">
        <f t="shared" si="484"/>
        <v>607600</v>
      </c>
      <c r="Y567" s="59"/>
    </row>
    <row r="568" spans="1:25">
      <c r="A568" s="28" t="s">
        <v>57</v>
      </c>
      <c r="B568" s="25" t="s">
        <v>234</v>
      </c>
      <c r="C568" s="25" t="s">
        <v>123</v>
      </c>
      <c r="D568" s="25" t="s">
        <v>105</v>
      </c>
      <c r="E568" s="25" t="s">
        <v>422</v>
      </c>
      <c r="F568" s="24">
        <v>300</v>
      </c>
      <c r="G568" s="26">
        <v>0</v>
      </c>
      <c r="H568" s="26">
        <f>G568</f>
        <v>0</v>
      </c>
      <c r="I568" s="26"/>
      <c r="J568" s="26"/>
      <c r="K568" s="26">
        <f t="shared" ref="K568:L568" si="485">G568+I568</f>
        <v>0</v>
      </c>
      <c r="L568" s="26">
        <f t="shared" si="485"/>
        <v>0</v>
      </c>
      <c r="M568" s="26">
        <v>1215100</v>
      </c>
      <c r="N568" s="26">
        <f>M568</f>
        <v>1215100</v>
      </c>
      <c r="O568" s="26"/>
      <c r="P568" s="26"/>
      <c r="Q568" s="26">
        <f t="shared" ref="Q568:R568" si="486">M568+O568</f>
        <v>1215100</v>
      </c>
      <c r="R568" s="26">
        <f t="shared" si="486"/>
        <v>1215100</v>
      </c>
      <c r="S568" s="26">
        <v>607600</v>
      </c>
      <c r="T568" s="26">
        <f>S568</f>
        <v>607600</v>
      </c>
      <c r="U568" s="27"/>
      <c r="V568" s="27"/>
      <c r="W568" s="27">
        <f t="shared" si="483"/>
        <v>607600</v>
      </c>
      <c r="X568" s="27">
        <f t="shared" si="483"/>
        <v>607600</v>
      </c>
      <c r="Y568" s="59"/>
    </row>
    <row r="569" spans="1:25" ht="109.5" hidden="1" customHeight="1">
      <c r="A569" s="28" t="s">
        <v>423</v>
      </c>
      <c r="B569" s="25" t="s">
        <v>234</v>
      </c>
      <c r="C569" s="25" t="s">
        <v>123</v>
      </c>
      <c r="D569" s="25" t="s">
        <v>105</v>
      </c>
      <c r="E569" s="25" t="s">
        <v>424</v>
      </c>
      <c r="F569" s="24"/>
      <c r="G569" s="26">
        <f t="shared" ref="G569:X569" si="487">G570</f>
        <v>0</v>
      </c>
      <c r="H569" s="26">
        <f t="shared" si="487"/>
        <v>0</v>
      </c>
      <c r="I569" s="26">
        <f t="shared" si="487"/>
        <v>0</v>
      </c>
      <c r="J569" s="26">
        <f t="shared" si="487"/>
        <v>0</v>
      </c>
      <c r="K569" s="26">
        <f t="shared" si="487"/>
        <v>0</v>
      </c>
      <c r="L569" s="26">
        <f t="shared" si="487"/>
        <v>0</v>
      </c>
      <c r="M569" s="26">
        <f t="shared" si="487"/>
        <v>0</v>
      </c>
      <c r="N569" s="26">
        <f t="shared" si="487"/>
        <v>0</v>
      </c>
      <c r="O569" s="26">
        <f t="shared" si="487"/>
        <v>0</v>
      </c>
      <c r="P569" s="26">
        <f t="shared" si="487"/>
        <v>0</v>
      </c>
      <c r="Q569" s="26">
        <f t="shared" si="487"/>
        <v>0</v>
      </c>
      <c r="R569" s="26">
        <f t="shared" si="487"/>
        <v>0</v>
      </c>
      <c r="S569" s="26">
        <f t="shared" si="487"/>
        <v>0</v>
      </c>
      <c r="T569" s="26">
        <f t="shared" si="487"/>
        <v>0</v>
      </c>
      <c r="U569" s="26">
        <f t="shared" si="487"/>
        <v>0</v>
      </c>
      <c r="V569" s="26">
        <f t="shared" si="487"/>
        <v>0</v>
      </c>
      <c r="W569" s="26">
        <f t="shared" si="487"/>
        <v>0</v>
      </c>
      <c r="X569" s="26">
        <f t="shared" si="487"/>
        <v>0</v>
      </c>
      <c r="Y569" s="59"/>
    </row>
    <row r="570" spans="1:25" hidden="1">
      <c r="A570" s="28" t="s">
        <v>57</v>
      </c>
      <c r="B570" s="25" t="s">
        <v>234</v>
      </c>
      <c r="C570" s="25" t="s">
        <v>123</v>
      </c>
      <c r="D570" s="25" t="s">
        <v>105</v>
      </c>
      <c r="E570" s="25" t="s">
        <v>424</v>
      </c>
      <c r="F570" s="24">
        <v>300</v>
      </c>
      <c r="G570" s="26"/>
      <c r="H570" s="26">
        <f>G570</f>
        <v>0</v>
      </c>
      <c r="I570" s="26"/>
      <c r="J570" s="26">
        <f>I570</f>
        <v>0</v>
      </c>
      <c r="K570" s="26">
        <f t="shared" ref="K570:L570" si="488">G570+I570</f>
        <v>0</v>
      </c>
      <c r="L570" s="26">
        <f t="shared" si="488"/>
        <v>0</v>
      </c>
      <c r="M570" s="26"/>
      <c r="N570" s="26"/>
      <c r="O570" s="26"/>
      <c r="P570" s="26"/>
      <c r="Q570" s="26">
        <f t="shared" ref="Q570:R570" si="489">M570+O570</f>
        <v>0</v>
      </c>
      <c r="R570" s="26">
        <f t="shared" si="489"/>
        <v>0</v>
      </c>
      <c r="S570" s="26"/>
      <c r="T570" s="26"/>
      <c r="U570" s="27"/>
      <c r="V570" s="27"/>
      <c r="W570" s="26">
        <f>S570+U570</f>
        <v>0</v>
      </c>
      <c r="X570" s="26">
        <f t="shared" ref="X570" si="490">T570+V570</f>
        <v>0</v>
      </c>
      <c r="Y570" s="59"/>
    </row>
    <row r="571" spans="1:25">
      <c r="A571" s="28" t="s">
        <v>201</v>
      </c>
      <c r="B571" s="25" t="s">
        <v>234</v>
      </c>
      <c r="C571" s="25" t="s">
        <v>123</v>
      </c>
      <c r="D571" s="25" t="s">
        <v>46</v>
      </c>
      <c r="E571" s="25"/>
      <c r="F571" s="24"/>
      <c r="G571" s="26">
        <f t="shared" ref="G571:X571" si="491">G572</f>
        <v>76261800</v>
      </c>
      <c r="H571" s="26">
        <f t="shared" si="491"/>
        <v>76261800</v>
      </c>
      <c r="I571" s="26">
        <f t="shared" si="491"/>
        <v>0</v>
      </c>
      <c r="J571" s="26">
        <f t="shared" si="491"/>
        <v>0</v>
      </c>
      <c r="K571" s="26">
        <f t="shared" si="491"/>
        <v>76261800</v>
      </c>
      <c r="L571" s="26">
        <f t="shared" si="491"/>
        <v>76261800</v>
      </c>
      <c r="M571" s="26">
        <f t="shared" si="491"/>
        <v>77184700</v>
      </c>
      <c r="N571" s="26">
        <f t="shared" si="491"/>
        <v>77184700</v>
      </c>
      <c r="O571" s="26">
        <f t="shared" si="491"/>
        <v>0</v>
      </c>
      <c r="P571" s="26">
        <f t="shared" si="491"/>
        <v>0</v>
      </c>
      <c r="Q571" s="26">
        <f t="shared" si="491"/>
        <v>77184700</v>
      </c>
      <c r="R571" s="26">
        <f t="shared" si="491"/>
        <v>77184700</v>
      </c>
      <c r="S571" s="26">
        <f t="shared" si="491"/>
        <v>82239100</v>
      </c>
      <c r="T571" s="26">
        <f t="shared" si="491"/>
        <v>82239100</v>
      </c>
      <c r="U571" s="27">
        <f t="shared" si="491"/>
        <v>0</v>
      </c>
      <c r="V571" s="27">
        <f t="shared" si="491"/>
        <v>0</v>
      </c>
      <c r="W571" s="27">
        <f t="shared" si="491"/>
        <v>82239100</v>
      </c>
      <c r="X571" s="27">
        <f t="shared" si="491"/>
        <v>82239100</v>
      </c>
      <c r="Y571" s="59"/>
    </row>
    <row r="572" spans="1:25" ht="24">
      <c r="A572" s="28" t="s">
        <v>235</v>
      </c>
      <c r="B572" s="25" t="s">
        <v>234</v>
      </c>
      <c r="C572" s="25" t="s">
        <v>123</v>
      </c>
      <c r="D572" s="25" t="s">
        <v>46</v>
      </c>
      <c r="E572" s="25" t="s">
        <v>236</v>
      </c>
      <c r="F572" s="24"/>
      <c r="G572" s="26">
        <f t="shared" ref="G572:X572" si="492">G573+G580</f>
        <v>76261800</v>
      </c>
      <c r="H572" s="26">
        <f t="shared" si="492"/>
        <v>76261800</v>
      </c>
      <c r="I572" s="26">
        <f t="shared" si="492"/>
        <v>0</v>
      </c>
      <c r="J572" s="26">
        <f t="shared" si="492"/>
        <v>0</v>
      </c>
      <c r="K572" s="26">
        <f t="shared" si="492"/>
        <v>76261800</v>
      </c>
      <c r="L572" s="26">
        <f t="shared" si="492"/>
        <v>76261800</v>
      </c>
      <c r="M572" s="26">
        <f t="shared" si="492"/>
        <v>77184700</v>
      </c>
      <c r="N572" s="26">
        <f t="shared" si="492"/>
        <v>77184700</v>
      </c>
      <c r="O572" s="26">
        <f t="shared" si="492"/>
        <v>0</v>
      </c>
      <c r="P572" s="26">
        <f t="shared" si="492"/>
        <v>0</v>
      </c>
      <c r="Q572" s="26">
        <f t="shared" si="492"/>
        <v>77184700</v>
      </c>
      <c r="R572" s="26">
        <f t="shared" si="492"/>
        <v>77184700</v>
      </c>
      <c r="S572" s="26">
        <f t="shared" si="492"/>
        <v>82239100</v>
      </c>
      <c r="T572" s="26">
        <f t="shared" si="492"/>
        <v>82239100</v>
      </c>
      <c r="U572" s="27">
        <f t="shared" si="492"/>
        <v>0</v>
      </c>
      <c r="V572" s="27">
        <f t="shared" si="492"/>
        <v>0</v>
      </c>
      <c r="W572" s="27">
        <f t="shared" si="492"/>
        <v>82239100</v>
      </c>
      <c r="X572" s="27">
        <f t="shared" si="492"/>
        <v>82239100</v>
      </c>
      <c r="Y572" s="59"/>
    </row>
    <row r="573" spans="1:25" ht="24">
      <c r="A573" s="28" t="s">
        <v>281</v>
      </c>
      <c r="B573" s="25" t="s">
        <v>234</v>
      </c>
      <c r="C573" s="25" t="s">
        <v>123</v>
      </c>
      <c r="D573" s="25" t="s">
        <v>46</v>
      </c>
      <c r="E573" s="25" t="s">
        <v>238</v>
      </c>
      <c r="F573" s="24"/>
      <c r="G573" s="26">
        <f t="shared" ref="G573:X573" si="493">G574</f>
        <v>32869900</v>
      </c>
      <c r="H573" s="26">
        <f t="shared" si="493"/>
        <v>32869900</v>
      </c>
      <c r="I573" s="26">
        <f t="shared" si="493"/>
        <v>0</v>
      </c>
      <c r="J573" s="26">
        <f t="shared" si="493"/>
        <v>0</v>
      </c>
      <c r="K573" s="26">
        <f t="shared" si="493"/>
        <v>32869900</v>
      </c>
      <c r="L573" s="26">
        <f t="shared" si="493"/>
        <v>32869900</v>
      </c>
      <c r="M573" s="26">
        <f t="shared" si="493"/>
        <v>32869900</v>
      </c>
      <c r="N573" s="26">
        <f t="shared" si="493"/>
        <v>32869900</v>
      </c>
      <c r="O573" s="26">
        <f t="shared" si="493"/>
        <v>0</v>
      </c>
      <c r="P573" s="26">
        <f t="shared" si="493"/>
        <v>0</v>
      </c>
      <c r="Q573" s="26">
        <f t="shared" si="493"/>
        <v>32869900</v>
      </c>
      <c r="R573" s="26">
        <f t="shared" si="493"/>
        <v>32869900</v>
      </c>
      <c r="S573" s="26">
        <f t="shared" si="493"/>
        <v>32869900</v>
      </c>
      <c r="T573" s="26">
        <f t="shared" si="493"/>
        <v>32869900</v>
      </c>
      <c r="U573" s="27">
        <f t="shared" si="493"/>
        <v>0</v>
      </c>
      <c r="V573" s="27">
        <f t="shared" si="493"/>
        <v>0</v>
      </c>
      <c r="W573" s="27">
        <f t="shared" si="493"/>
        <v>32869900</v>
      </c>
      <c r="X573" s="27">
        <f t="shared" si="493"/>
        <v>32869900</v>
      </c>
      <c r="Y573" s="59"/>
    </row>
    <row r="574" spans="1:25" ht="24">
      <c r="A574" s="28" t="s">
        <v>248</v>
      </c>
      <c r="B574" s="25" t="s">
        <v>234</v>
      </c>
      <c r="C574" s="25" t="s">
        <v>123</v>
      </c>
      <c r="D574" s="25" t="s">
        <v>46</v>
      </c>
      <c r="E574" s="25" t="s">
        <v>249</v>
      </c>
      <c r="F574" s="24"/>
      <c r="G574" s="26">
        <f t="shared" ref="G574:X574" si="494">G575+G578</f>
        <v>32869900</v>
      </c>
      <c r="H574" s="26">
        <f t="shared" si="494"/>
        <v>32869900</v>
      </c>
      <c r="I574" s="26">
        <f t="shared" si="494"/>
        <v>0</v>
      </c>
      <c r="J574" s="26">
        <f t="shared" si="494"/>
        <v>0</v>
      </c>
      <c r="K574" s="26">
        <f t="shared" si="494"/>
        <v>32869900</v>
      </c>
      <c r="L574" s="26">
        <f t="shared" si="494"/>
        <v>32869900</v>
      </c>
      <c r="M574" s="26">
        <f t="shared" si="494"/>
        <v>32869900</v>
      </c>
      <c r="N574" s="26">
        <f t="shared" si="494"/>
        <v>32869900</v>
      </c>
      <c r="O574" s="26">
        <f t="shared" si="494"/>
        <v>0</v>
      </c>
      <c r="P574" s="26">
        <f t="shared" si="494"/>
        <v>0</v>
      </c>
      <c r="Q574" s="26">
        <f t="shared" si="494"/>
        <v>32869900</v>
      </c>
      <c r="R574" s="26">
        <f t="shared" si="494"/>
        <v>32869900</v>
      </c>
      <c r="S574" s="26">
        <f t="shared" si="494"/>
        <v>32869900</v>
      </c>
      <c r="T574" s="26">
        <f t="shared" si="494"/>
        <v>32869900</v>
      </c>
      <c r="U574" s="27">
        <f t="shared" si="494"/>
        <v>0</v>
      </c>
      <c r="V574" s="27">
        <f t="shared" si="494"/>
        <v>0</v>
      </c>
      <c r="W574" s="27">
        <f t="shared" si="494"/>
        <v>32869900</v>
      </c>
      <c r="X574" s="27">
        <f t="shared" si="494"/>
        <v>32869900</v>
      </c>
      <c r="Y574" s="59"/>
    </row>
    <row r="575" spans="1:25" ht="80.25" customHeight="1">
      <c r="A575" s="28" t="s">
        <v>425</v>
      </c>
      <c r="B575" s="25" t="s">
        <v>234</v>
      </c>
      <c r="C575" s="25" t="s">
        <v>123</v>
      </c>
      <c r="D575" s="25" t="s">
        <v>46</v>
      </c>
      <c r="E575" s="25" t="s">
        <v>426</v>
      </c>
      <c r="F575" s="24"/>
      <c r="G575" s="26">
        <f t="shared" ref="G575:J575" si="495">SUM(G576:G577)</f>
        <v>801700</v>
      </c>
      <c r="H575" s="26">
        <f t="shared" si="495"/>
        <v>801700</v>
      </c>
      <c r="I575" s="26">
        <f t="shared" si="495"/>
        <v>0</v>
      </c>
      <c r="J575" s="26">
        <f t="shared" si="495"/>
        <v>0</v>
      </c>
      <c r="K575" s="26">
        <f>SUM(K576:K577)</f>
        <v>801700</v>
      </c>
      <c r="L575" s="26">
        <f t="shared" ref="L575:P575" si="496">SUM(L576:L577)</f>
        <v>801700</v>
      </c>
      <c r="M575" s="26">
        <f t="shared" si="496"/>
        <v>801700</v>
      </c>
      <c r="N575" s="26">
        <f t="shared" si="496"/>
        <v>801700</v>
      </c>
      <c r="O575" s="26">
        <f t="shared" si="496"/>
        <v>0</v>
      </c>
      <c r="P575" s="26">
        <f t="shared" si="496"/>
        <v>0</v>
      </c>
      <c r="Q575" s="26">
        <f>SUM(Q576:Q577)</f>
        <v>801700</v>
      </c>
      <c r="R575" s="26">
        <f t="shared" ref="R575:X575" si="497">SUM(R576:R577)</f>
        <v>801700</v>
      </c>
      <c r="S575" s="26">
        <f t="shared" si="497"/>
        <v>801700</v>
      </c>
      <c r="T575" s="26">
        <f t="shared" si="497"/>
        <v>801700</v>
      </c>
      <c r="U575" s="27">
        <f t="shared" si="497"/>
        <v>0</v>
      </c>
      <c r="V575" s="27">
        <f t="shared" si="497"/>
        <v>0</v>
      </c>
      <c r="W575" s="27">
        <f>SUM(W576:W577)</f>
        <v>801700</v>
      </c>
      <c r="X575" s="27">
        <f t="shared" si="497"/>
        <v>801700</v>
      </c>
      <c r="Y575" s="59"/>
    </row>
    <row r="576" spans="1:25" ht="24">
      <c r="A576" s="28" t="s">
        <v>30</v>
      </c>
      <c r="B576" s="25" t="s">
        <v>234</v>
      </c>
      <c r="C576" s="25" t="s">
        <v>123</v>
      </c>
      <c r="D576" s="25" t="s">
        <v>46</v>
      </c>
      <c r="E576" s="25" t="s">
        <v>426</v>
      </c>
      <c r="F576" s="24">
        <v>200</v>
      </c>
      <c r="G576" s="26">
        <v>320680</v>
      </c>
      <c r="H576" s="26">
        <f>G576</f>
        <v>320680</v>
      </c>
      <c r="I576" s="26"/>
      <c r="J576" s="26">
        <f>I576</f>
        <v>0</v>
      </c>
      <c r="K576" s="26">
        <f>G576+I576</f>
        <v>320680</v>
      </c>
      <c r="L576" s="26">
        <f>H576+J576</f>
        <v>320680</v>
      </c>
      <c r="M576" s="26">
        <v>320680</v>
      </c>
      <c r="N576" s="26">
        <f>M576</f>
        <v>320680</v>
      </c>
      <c r="O576" s="26"/>
      <c r="P576" s="26"/>
      <c r="Q576" s="26">
        <f>M576+O576</f>
        <v>320680</v>
      </c>
      <c r="R576" s="26">
        <f>N576+P576</f>
        <v>320680</v>
      </c>
      <c r="S576" s="26">
        <v>320680</v>
      </c>
      <c r="T576" s="26">
        <f>S576</f>
        <v>320680</v>
      </c>
      <c r="U576" s="27"/>
      <c r="V576" s="27"/>
      <c r="W576" s="27">
        <f>S576+U576</f>
        <v>320680</v>
      </c>
      <c r="X576" s="27">
        <f>T576+V576</f>
        <v>320680</v>
      </c>
      <c r="Y576" s="59"/>
    </row>
    <row r="577" spans="1:25" ht="24">
      <c r="A577" s="28" t="s">
        <v>242</v>
      </c>
      <c r="B577" s="25" t="s">
        <v>234</v>
      </c>
      <c r="C577" s="25" t="s">
        <v>123</v>
      </c>
      <c r="D577" s="25" t="s">
        <v>46</v>
      </c>
      <c r="E577" s="25" t="s">
        <v>426</v>
      </c>
      <c r="F577" s="24">
        <v>600</v>
      </c>
      <c r="G577" s="26">
        <v>481020</v>
      </c>
      <c r="H577" s="26">
        <f>G577</f>
        <v>481020</v>
      </c>
      <c r="I577" s="26"/>
      <c r="J577" s="26">
        <f>I577</f>
        <v>0</v>
      </c>
      <c r="K577" s="26">
        <f>G577+I577</f>
        <v>481020</v>
      </c>
      <c r="L577" s="26">
        <f>H577+J577</f>
        <v>481020</v>
      </c>
      <c r="M577" s="26">
        <v>481020</v>
      </c>
      <c r="N577" s="26">
        <f>M577</f>
        <v>481020</v>
      </c>
      <c r="O577" s="26"/>
      <c r="P577" s="26"/>
      <c r="Q577" s="26">
        <f>M577+O577</f>
        <v>481020</v>
      </c>
      <c r="R577" s="26">
        <f>N577+P577</f>
        <v>481020</v>
      </c>
      <c r="S577" s="26">
        <v>481020</v>
      </c>
      <c r="T577" s="26">
        <f>S577</f>
        <v>481020</v>
      </c>
      <c r="U577" s="27"/>
      <c r="V577" s="27"/>
      <c r="W577" s="27">
        <f>S577+U577</f>
        <v>481020</v>
      </c>
      <c r="X577" s="27">
        <f>T577+V577</f>
        <v>481020</v>
      </c>
      <c r="Y577" s="59"/>
    </row>
    <row r="578" spans="1:25" ht="48">
      <c r="A578" s="28" t="s">
        <v>427</v>
      </c>
      <c r="B578" s="25" t="s">
        <v>234</v>
      </c>
      <c r="C578" s="25" t="s">
        <v>123</v>
      </c>
      <c r="D578" s="25" t="s">
        <v>46</v>
      </c>
      <c r="E578" s="25" t="s">
        <v>428</v>
      </c>
      <c r="F578" s="24"/>
      <c r="G578" s="26">
        <f t="shared" ref="G578:X578" si="498">G579</f>
        <v>32068200</v>
      </c>
      <c r="H578" s="26">
        <f t="shared" si="498"/>
        <v>32068200</v>
      </c>
      <c r="I578" s="26">
        <f t="shared" si="498"/>
        <v>0</v>
      </c>
      <c r="J578" s="26">
        <f t="shared" si="498"/>
        <v>0</v>
      </c>
      <c r="K578" s="26">
        <f t="shared" si="498"/>
        <v>32068200</v>
      </c>
      <c r="L578" s="26">
        <f t="shared" si="498"/>
        <v>32068200</v>
      </c>
      <c r="M578" s="26">
        <f t="shared" si="498"/>
        <v>32068200</v>
      </c>
      <c r="N578" s="26">
        <f t="shared" si="498"/>
        <v>32068200</v>
      </c>
      <c r="O578" s="26">
        <f t="shared" si="498"/>
        <v>0</v>
      </c>
      <c r="P578" s="26">
        <f t="shared" si="498"/>
        <v>0</v>
      </c>
      <c r="Q578" s="26">
        <f t="shared" si="498"/>
        <v>32068200</v>
      </c>
      <c r="R578" s="26">
        <f t="shared" si="498"/>
        <v>32068200</v>
      </c>
      <c r="S578" s="26">
        <f t="shared" si="498"/>
        <v>32068200</v>
      </c>
      <c r="T578" s="26">
        <f t="shared" si="498"/>
        <v>32068200</v>
      </c>
      <c r="U578" s="27">
        <f t="shared" si="498"/>
        <v>0</v>
      </c>
      <c r="V578" s="27">
        <f t="shared" si="498"/>
        <v>0</v>
      </c>
      <c r="W578" s="27">
        <f t="shared" si="498"/>
        <v>32068200</v>
      </c>
      <c r="X578" s="27">
        <f t="shared" si="498"/>
        <v>32068200</v>
      </c>
      <c r="Y578" s="59"/>
    </row>
    <row r="579" spans="1:25">
      <c r="A579" s="28" t="s">
        <v>57</v>
      </c>
      <c r="B579" s="25" t="s">
        <v>234</v>
      </c>
      <c r="C579" s="25" t="s">
        <v>123</v>
      </c>
      <c r="D579" s="25" t="s">
        <v>46</v>
      </c>
      <c r="E579" s="25" t="s">
        <v>428</v>
      </c>
      <c r="F579" s="24">
        <v>300</v>
      </c>
      <c r="G579" s="26">
        <v>32068200</v>
      </c>
      <c r="H579" s="26">
        <f>G579</f>
        <v>32068200</v>
      </c>
      <c r="I579" s="26"/>
      <c r="J579" s="26"/>
      <c r="K579" s="26">
        <f>G579+I579</f>
        <v>32068200</v>
      </c>
      <c r="L579" s="26">
        <f>H579+J579</f>
        <v>32068200</v>
      </c>
      <c r="M579" s="26">
        <v>32068200</v>
      </c>
      <c r="N579" s="26">
        <f>M579</f>
        <v>32068200</v>
      </c>
      <c r="O579" s="26"/>
      <c r="P579" s="26"/>
      <c r="Q579" s="26">
        <f>M579+O579</f>
        <v>32068200</v>
      </c>
      <c r="R579" s="26">
        <f>N579+P579</f>
        <v>32068200</v>
      </c>
      <c r="S579" s="26">
        <v>32068200</v>
      </c>
      <c r="T579" s="26">
        <f>S579</f>
        <v>32068200</v>
      </c>
      <c r="U579" s="27"/>
      <c r="V579" s="27"/>
      <c r="W579" s="27">
        <f>S579+U579</f>
        <v>32068200</v>
      </c>
      <c r="X579" s="27">
        <f>T579+V579</f>
        <v>32068200</v>
      </c>
      <c r="Y579" s="59"/>
    </row>
    <row r="580" spans="1:25">
      <c r="A580" s="28" t="s">
        <v>429</v>
      </c>
      <c r="B580" s="25" t="s">
        <v>234</v>
      </c>
      <c r="C580" s="25" t="s">
        <v>123</v>
      </c>
      <c r="D580" s="25" t="s">
        <v>46</v>
      </c>
      <c r="E580" s="25" t="s">
        <v>414</v>
      </c>
      <c r="F580" s="24"/>
      <c r="G580" s="26">
        <f t="shared" ref="G580:X580" si="499">G581</f>
        <v>43391900</v>
      </c>
      <c r="H580" s="26">
        <f t="shared" si="499"/>
        <v>43391900</v>
      </c>
      <c r="I580" s="26">
        <f t="shared" si="499"/>
        <v>0</v>
      </c>
      <c r="J580" s="26">
        <f t="shared" si="499"/>
        <v>0</v>
      </c>
      <c r="K580" s="26">
        <f t="shared" si="499"/>
        <v>43391900</v>
      </c>
      <c r="L580" s="26">
        <f t="shared" si="499"/>
        <v>43391900</v>
      </c>
      <c r="M580" s="26">
        <f t="shared" si="499"/>
        <v>44314800</v>
      </c>
      <c r="N580" s="26">
        <f t="shared" si="499"/>
        <v>44314800</v>
      </c>
      <c r="O580" s="26">
        <f t="shared" si="499"/>
        <v>0</v>
      </c>
      <c r="P580" s="26">
        <f t="shared" si="499"/>
        <v>0</v>
      </c>
      <c r="Q580" s="26">
        <f t="shared" si="499"/>
        <v>44314800</v>
      </c>
      <c r="R580" s="26">
        <f t="shared" si="499"/>
        <v>44314800</v>
      </c>
      <c r="S580" s="26">
        <f t="shared" si="499"/>
        <v>49369200</v>
      </c>
      <c r="T580" s="26">
        <f t="shared" si="499"/>
        <v>49369200</v>
      </c>
      <c r="U580" s="27">
        <f t="shared" si="499"/>
        <v>0</v>
      </c>
      <c r="V580" s="27">
        <f t="shared" si="499"/>
        <v>0</v>
      </c>
      <c r="W580" s="27">
        <f t="shared" si="499"/>
        <v>49369200</v>
      </c>
      <c r="X580" s="27">
        <f t="shared" si="499"/>
        <v>49369200</v>
      </c>
      <c r="Y580" s="59"/>
    </row>
    <row r="581" spans="1:25" ht="36">
      <c r="A581" s="28" t="s">
        <v>430</v>
      </c>
      <c r="B581" s="25" t="s">
        <v>234</v>
      </c>
      <c r="C581" s="25" t="s">
        <v>123</v>
      </c>
      <c r="D581" s="25" t="s">
        <v>46</v>
      </c>
      <c r="E581" s="25" t="s">
        <v>431</v>
      </c>
      <c r="F581" s="24"/>
      <c r="G581" s="26">
        <f t="shared" ref="G581:X581" si="500">G582+G584</f>
        <v>43391900</v>
      </c>
      <c r="H581" s="26">
        <f t="shared" si="500"/>
        <v>43391900</v>
      </c>
      <c r="I581" s="26">
        <f t="shared" si="500"/>
        <v>0</v>
      </c>
      <c r="J581" s="26">
        <f t="shared" si="500"/>
        <v>0</v>
      </c>
      <c r="K581" s="26">
        <f t="shared" si="500"/>
        <v>43391900</v>
      </c>
      <c r="L581" s="26">
        <f t="shared" si="500"/>
        <v>43391900</v>
      </c>
      <c r="M581" s="26">
        <f t="shared" si="500"/>
        <v>44314800</v>
      </c>
      <c r="N581" s="26">
        <f t="shared" si="500"/>
        <v>44314800</v>
      </c>
      <c r="O581" s="26">
        <f t="shared" si="500"/>
        <v>0</v>
      </c>
      <c r="P581" s="26">
        <f t="shared" si="500"/>
        <v>0</v>
      </c>
      <c r="Q581" s="26">
        <f t="shared" si="500"/>
        <v>44314800</v>
      </c>
      <c r="R581" s="26">
        <f t="shared" si="500"/>
        <v>44314800</v>
      </c>
      <c r="S581" s="26">
        <f t="shared" si="500"/>
        <v>49369200</v>
      </c>
      <c r="T581" s="26">
        <f t="shared" si="500"/>
        <v>49369200</v>
      </c>
      <c r="U581" s="27">
        <f t="shared" si="500"/>
        <v>0</v>
      </c>
      <c r="V581" s="27">
        <f t="shared" si="500"/>
        <v>0</v>
      </c>
      <c r="W581" s="27">
        <f t="shared" si="500"/>
        <v>49369200</v>
      </c>
      <c r="X581" s="27">
        <f t="shared" si="500"/>
        <v>49369200</v>
      </c>
      <c r="Y581" s="59"/>
    </row>
    <row r="582" spans="1:25" ht="36">
      <c r="A582" s="28" t="s">
        <v>432</v>
      </c>
      <c r="B582" s="25" t="s">
        <v>234</v>
      </c>
      <c r="C582" s="25" t="s">
        <v>123</v>
      </c>
      <c r="D582" s="25" t="s">
        <v>46</v>
      </c>
      <c r="E582" s="25" t="s">
        <v>433</v>
      </c>
      <c r="F582" s="24"/>
      <c r="G582" s="26">
        <f t="shared" ref="G582:J582" si="501">SUM(G583:G583)</f>
        <v>43317800</v>
      </c>
      <c r="H582" s="26">
        <f t="shared" si="501"/>
        <v>43317800</v>
      </c>
      <c r="I582" s="26">
        <f t="shared" si="501"/>
        <v>0</v>
      </c>
      <c r="J582" s="26">
        <f t="shared" si="501"/>
        <v>0</v>
      </c>
      <c r="K582" s="26">
        <f>K583</f>
        <v>43317800</v>
      </c>
      <c r="L582" s="26">
        <f>L583</f>
        <v>43317800</v>
      </c>
      <c r="M582" s="26">
        <f t="shared" ref="M582:P582" si="502">SUM(M583:M583)</f>
        <v>44240700</v>
      </c>
      <c r="N582" s="26">
        <f t="shared" si="502"/>
        <v>44240700</v>
      </c>
      <c r="O582" s="26">
        <f t="shared" si="502"/>
        <v>0</v>
      </c>
      <c r="P582" s="26">
        <f t="shared" si="502"/>
        <v>0</v>
      </c>
      <c r="Q582" s="26">
        <f>Q583</f>
        <v>44240700</v>
      </c>
      <c r="R582" s="26">
        <f>R583</f>
        <v>44240700</v>
      </c>
      <c r="S582" s="26">
        <f t="shared" ref="S582:V582" si="503">SUM(S583:S583)</f>
        <v>49295100</v>
      </c>
      <c r="T582" s="26">
        <f t="shared" si="503"/>
        <v>49295100</v>
      </c>
      <c r="U582" s="27">
        <f t="shared" si="503"/>
        <v>0</v>
      </c>
      <c r="V582" s="27">
        <f t="shared" si="503"/>
        <v>0</v>
      </c>
      <c r="W582" s="27">
        <f>W583</f>
        <v>49295100</v>
      </c>
      <c r="X582" s="27">
        <f>X583</f>
        <v>49295100</v>
      </c>
      <c r="Y582" s="59"/>
    </row>
    <row r="583" spans="1:25">
      <c r="A583" s="28" t="s">
        <v>57</v>
      </c>
      <c r="B583" s="25" t="s">
        <v>234</v>
      </c>
      <c r="C583" s="25" t="s">
        <v>123</v>
      </c>
      <c r="D583" s="25" t="s">
        <v>46</v>
      </c>
      <c r="E583" s="25" t="s">
        <v>433</v>
      </c>
      <c r="F583" s="24">
        <v>300</v>
      </c>
      <c r="G583" s="26">
        <v>43317800</v>
      </c>
      <c r="H583" s="26">
        <f>G583</f>
        <v>43317800</v>
      </c>
      <c r="I583" s="26">
        <v>0</v>
      </c>
      <c r="J583" s="26">
        <v>0</v>
      </c>
      <c r="K583" s="26">
        <f>G583+I583</f>
        <v>43317800</v>
      </c>
      <c r="L583" s="26">
        <f>H583+J583</f>
        <v>43317800</v>
      </c>
      <c r="M583" s="26">
        <v>44240700</v>
      </c>
      <c r="N583" s="26">
        <f>M583</f>
        <v>44240700</v>
      </c>
      <c r="O583" s="26">
        <v>0</v>
      </c>
      <c r="P583" s="26">
        <v>0</v>
      </c>
      <c r="Q583" s="26">
        <f>M583+O583</f>
        <v>44240700</v>
      </c>
      <c r="R583" s="26">
        <f>N583+P583</f>
        <v>44240700</v>
      </c>
      <c r="S583" s="26">
        <v>49295100</v>
      </c>
      <c r="T583" s="26">
        <f>S583</f>
        <v>49295100</v>
      </c>
      <c r="U583" s="27">
        <v>0</v>
      </c>
      <c r="V583" s="27">
        <v>0</v>
      </c>
      <c r="W583" s="27">
        <f>S583+U583</f>
        <v>49295100</v>
      </c>
      <c r="X583" s="27">
        <f>T583+V583</f>
        <v>49295100</v>
      </c>
      <c r="Y583" s="59"/>
    </row>
    <row r="584" spans="1:25" ht="57" customHeight="1">
      <c r="A584" s="28" t="s">
        <v>434</v>
      </c>
      <c r="B584" s="25" t="s">
        <v>234</v>
      </c>
      <c r="C584" s="25" t="s">
        <v>123</v>
      </c>
      <c r="D584" s="25" t="s">
        <v>46</v>
      </c>
      <c r="E584" s="25" t="s">
        <v>435</v>
      </c>
      <c r="F584" s="24"/>
      <c r="G584" s="26">
        <f t="shared" ref="G584:J584" si="504">SUM(G585:G585)</f>
        <v>74100</v>
      </c>
      <c r="H584" s="26">
        <f t="shared" si="504"/>
        <v>74100</v>
      </c>
      <c r="I584" s="26">
        <f t="shared" si="504"/>
        <v>0</v>
      </c>
      <c r="J584" s="26">
        <f t="shared" si="504"/>
        <v>0</v>
      </c>
      <c r="K584" s="26">
        <f>K585</f>
        <v>74100</v>
      </c>
      <c r="L584" s="26">
        <f>L585</f>
        <v>74100</v>
      </c>
      <c r="M584" s="26">
        <f t="shared" ref="M584:P584" si="505">SUM(M585:M585)</f>
        <v>74100</v>
      </c>
      <c r="N584" s="26">
        <f t="shared" si="505"/>
        <v>74100</v>
      </c>
      <c r="O584" s="26">
        <f t="shared" si="505"/>
        <v>0</v>
      </c>
      <c r="P584" s="26">
        <f t="shared" si="505"/>
        <v>0</v>
      </c>
      <c r="Q584" s="26">
        <f>Q585</f>
        <v>74100</v>
      </c>
      <c r="R584" s="26">
        <f>R585</f>
        <v>74100</v>
      </c>
      <c r="S584" s="26">
        <f t="shared" ref="S584:V584" si="506">SUM(S585:S585)</f>
        <v>74100</v>
      </c>
      <c r="T584" s="26">
        <f t="shared" si="506"/>
        <v>74100</v>
      </c>
      <c r="U584" s="27">
        <f t="shared" si="506"/>
        <v>0</v>
      </c>
      <c r="V584" s="27">
        <f t="shared" si="506"/>
        <v>0</v>
      </c>
      <c r="W584" s="27">
        <f>W585</f>
        <v>74100</v>
      </c>
      <c r="X584" s="27">
        <f>X585</f>
        <v>74100</v>
      </c>
      <c r="Y584" s="59"/>
    </row>
    <row r="585" spans="1:25">
      <c r="A585" s="28" t="s">
        <v>57</v>
      </c>
      <c r="B585" s="25" t="s">
        <v>234</v>
      </c>
      <c r="C585" s="25" t="s">
        <v>123</v>
      </c>
      <c r="D585" s="25" t="s">
        <v>46</v>
      </c>
      <c r="E585" s="25" t="s">
        <v>435</v>
      </c>
      <c r="F585" s="24">
        <v>300</v>
      </c>
      <c r="G585" s="26">
        <v>74100</v>
      </c>
      <c r="H585" s="26">
        <f>G585</f>
        <v>74100</v>
      </c>
      <c r="I585" s="26">
        <v>0</v>
      </c>
      <c r="J585" s="26">
        <v>0</v>
      </c>
      <c r="K585" s="26">
        <f>G585+I585</f>
        <v>74100</v>
      </c>
      <c r="L585" s="26">
        <f>H585+J585</f>
        <v>74100</v>
      </c>
      <c r="M585" s="26">
        <v>74100</v>
      </c>
      <c r="N585" s="26">
        <f>M585</f>
        <v>74100</v>
      </c>
      <c r="O585" s="26">
        <v>0</v>
      </c>
      <c r="P585" s="26">
        <v>0</v>
      </c>
      <c r="Q585" s="26">
        <f>M585+O585</f>
        <v>74100</v>
      </c>
      <c r="R585" s="26">
        <f>N585+P585</f>
        <v>74100</v>
      </c>
      <c r="S585" s="26">
        <v>74100</v>
      </c>
      <c r="T585" s="26">
        <f>S585</f>
        <v>74100</v>
      </c>
      <c r="U585" s="27">
        <v>0</v>
      </c>
      <c r="V585" s="27">
        <v>0</v>
      </c>
      <c r="W585" s="27">
        <f>S585+U585</f>
        <v>74100</v>
      </c>
      <c r="X585" s="27">
        <f>T585+V585</f>
        <v>74100</v>
      </c>
      <c r="Y585" s="59"/>
    </row>
    <row r="586" spans="1:25">
      <c r="A586" s="29" t="s">
        <v>204</v>
      </c>
      <c r="B586" s="24">
        <v>707</v>
      </c>
      <c r="C586" s="25" t="s">
        <v>123</v>
      </c>
      <c r="D586" s="25" t="s">
        <v>205</v>
      </c>
      <c r="E586" s="25"/>
      <c r="F586" s="25"/>
      <c r="G586" s="26">
        <f>G587+G592</f>
        <v>11798657</v>
      </c>
      <c r="H586" s="26">
        <f t="shared" ref="H586:L586" si="507">H587+H592</f>
        <v>10632657</v>
      </c>
      <c r="I586" s="26">
        <f t="shared" si="507"/>
        <v>0</v>
      </c>
      <c r="J586" s="26">
        <f t="shared" si="507"/>
        <v>0</v>
      </c>
      <c r="K586" s="26">
        <f t="shared" si="507"/>
        <v>11798657</v>
      </c>
      <c r="L586" s="26">
        <f t="shared" si="507"/>
        <v>10632657</v>
      </c>
      <c r="M586" s="26">
        <f>M587+M592</f>
        <v>10632657</v>
      </c>
      <c r="N586" s="26">
        <f t="shared" ref="N586:R586" si="508">N587+N592</f>
        <v>10632657</v>
      </c>
      <c r="O586" s="26">
        <f t="shared" si="508"/>
        <v>0</v>
      </c>
      <c r="P586" s="26">
        <f t="shared" si="508"/>
        <v>0</v>
      </c>
      <c r="Q586" s="26">
        <f t="shared" si="508"/>
        <v>10632657</v>
      </c>
      <c r="R586" s="26">
        <f t="shared" si="508"/>
        <v>10632657</v>
      </c>
      <c r="S586" s="26">
        <f>S587+S592</f>
        <v>10632657</v>
      </c>
      <c r="T586" s="26">
        <f t="shared" ref="T586:X586" si="509">T587+T592</f>
        <v>10632657</v>
      </c>
      <c r="U586" s="27">
        <f t="shared" si="509"/>
        <v>0</v>
      </c>
      <c r="V586" s="27">
        <f t="shared" si="509"/>
        <v>0</v>
      </c>
      <c r="W586" s="27">
        <f t="shared" si="509"/>
        <v>10632657</v>
      </c>
      <c r="X586" s="27">
        <f t="shared" si="509"/>
        <v>10632657</v>
      </c>
      <c r="Y586" s="59"/>
    </row>
    <row r="587" spans="1:25" ht="24">
      <c r="A587" s="23" t="s">
        <v>72</v>
      </c>
      <c r="B587" s="24">
        <v>707</v>
      </c>
      <c r="C587" s="25" t="s">
        <v>123</v>
      </c>
      <c r="D587" s="25" t="s">
        <v>205</v>
      </c>
      <c r="E587" s="25" t="s">
        <v>73</v>
      </c>
      <c r="F587" s="25"/>
      <c r="G587" s="26">
        <f t="shared" ref="G587:V590" si="510">G588</f>
        <v>1166000</v>
      </c>
      <c r="H587" s="26">
        <f t="shared" si="510"/>
        <v>0</v>
      </c>
      <c r="I587" s="26">
        <f t="shared" si="510"/>
        <v>0</v>
      </c>
      <c r="J587" s="26">
        <f t="shared" si="510"/>
        <v>0</v>
      </c>
      <c r="K587" s="26">
        <f t="shared" si="510"/>
        <v>1166000</v>
      </c>
      <c r="L587" s="26">
        <f t="shared" si="510"/>
        <v>0</v>
      </c>
      <c r="M587" s="26">
        <f t="shared" si="510"/>
        <v>0</v>
      </c>
      <c r="N587" s="26">
        <f t="shared" si="510"/>
        <v>0</v>
      </c>
      <c r="O587" s="26">
        <f t="shared" si="510"/>
        <v>0</v>
      </c>
      <c r="P587" s="26">
        <f t="shared" si="510"/>
        <v>0</v>
      </c>
      <c r="Q587" s="26">
        <f t="shared" si="510"/>
        <v>0</v>
      </c>
      <c r="R587" s="26">
        <f t="shared" si="510"/>
        <v>0</v>
      </c>
      <c r="S587" s="26">
        <f t="shared" si="510"/>
        <v>0</v>
      </c>
      <c r="T587" s="26">
        <f t="shared" si="510"/>
        <v>0</v>
      </c>
      <c r="U587" s="27">
        <f t="shared" si="510"/>
        <v>0</v>
      </c>
      <c r="V587" s="27">
        <f t="shared" si="510"/>
        <v>0</v>
      </c>
      <c r="W587" s="27">
        <f t="shared" ref="U587:X590" si="511">W588</f>
        <v>0</v>
      </c>
      <c r="X587" s="27">
        <f t="shared" si="511"/>
        <v>0</v>
      </c>
      <c r="Y587" s="59"/>
    </row>
    <row r="588" spans="1:25">
      <c r="A588" s="28" t="s">
        <v>436</v>
      </c>
      <c r="B588" s="24">
        <v>707</v>
      </c>
      <c r="C588" s="25" t="s">
        <v>123</v>
      </c>
      <c r="D588" s="25" t="s">
        <v>205</v>
      </c>
      <c r="E588" s="25" t="s">
        <v>437</v>
      </c>
      <c r="F588" s="25"/>
      <c r="G588" s="26">
        <f t="shared" si="510"/>
        <v>1166000</v>
      </c>
      <c r="H588" s="26">
        <f t="shared" si="510"/>
        <v>0</v>
      </c>
      <c r="I588" s="26">
        <f t="shared" si="510"/>
        <v>0</v>
      </c>
      <c r="J588" s="26">
        <f t="shared" si="510"/>
        <v>0</v>
      </c>
      <c r="K588" s="26">
        <f t="shared" si="510"/>
        <v>1166000</v>
      </c>
      <c r="L588" s="26">
        <f t="shared" si="510"/>
        <v>0</v>
      </c>
      <c r="M588" s="26">
        <f t="shared" si="510"/>
        <v>0</v>
      </c>
      <c r="N588" s="26">
        <f t="shared" si="510"/>
        <v>0</v>
      </c>
      <c r="O588" s="26">
        <f t="shared" si="510"/>
        <v>0</v>
      </c>
      <c r="P588" s="26">
        <f t="shared" si="510"/>
        <v>0</v>
      </c>
      <c r="Q588" s="26">
        <f t="shared" si="510"/>
        <v>0</v>
      </c>
      <c r="R588" s="26">
        <f t="shared" si="510"/>
        <v>0</v>
      </c>
      <c r="S588" s="26">
        <f t="shared" si="510"/>
        <v>0</v>
      </c>
      <c r="T588" s="26">
        <f t="shared" si="510"/>
        <v>0</v>
      </c>
      <c r="U588" s="27">
        <f t="shared" si="511"/>
        <v>0</v>
      </c>
      <c r="V588" s="27">
        <f t="shared" si="511"/>
        <v>0</v>
      </c>
      <c r="W588" s="27">
        <f t="shared" si="511"/>
        <v>0</v>
      </c>
      <c r="X588" s="27">
        <f t="shared" si="511"/>
        <v>0</v>
      </c>
      <c r="Y588" s="59"/>
    </row>
    <row r="589" spans="1:25" ht="24">
      <c r="A589" s="28" t="s">
        <v>438</v>
      </c>
      <c r="B589" s="24">
        <v>707</v>
      </c>
      <c r="C589" s="25" t="s">
        <v>123</v>
      </c>
      <c r="D589" s="25" t="s">
        <v>205</v>
      </c>
      <c r="E589" s="25" t="s">
        <v>439</v>
      </c>
      <c r="F589" s="25"/>
      <c r="G589" s="26">
        <f>G590</f>
        <v>1166000</v>
      </c>
      <c r="H589" s="26">
        <f t="shared" si="510"/>
        <v>0</v>
      </c>
      <c r="I589" s="26">
        <f t="shared" si="510"/>
        <v>0</v>
      </c>
      <c r="J589" s="26">
        <f t="shared" si="510"/>
        <v>0</v>
      </c>
      <c r="K589" s="26">
        <f t="shared" si="510"/>
        <v>1166000</v>
      </c>
      <c r="L589" s="26">
        <f t="shared" si="510"/>
        <v>0</v>
      </c>
      <c r="M589" s="26">
        <f>M590</f>
        <v>0</v>
      </c>
      <c r="N589" s="26">
        <f t="shared" si="510"/>
        <v>0</v>
      </c>
      <c r="O589" s="26">
        <f t="shared" si="510"/>
        <v>0</v>
      </c>
      <c r="P589" s="26">
        <f t="shared" si="510"/>
        <v>0</v>
      </c>
      <c r="Q589" s="26">
        <f t="shared" si="510"/>
        <v>0</v>
      </c>
      <c r="R589" s="26">
        <f t="shared" si="510"/>
        <v>0</v>
      </c>
      <c r="S589" s="26">
        <f>S590</f>
        <v>0</v>
      </c>
      <c r="T589" s="26">
        <f t="shared" si="510"/>
        <v>0</v>
      </c>
      <c r="U589" s="27">
        <f t="shared" si="511"/>
        <v>0</v>
      </c>
      <c r="V589" s="27">
        <f t="shared" si="511"/>
        <v>0</v>
      </c>
      <c r="W589" s="27">
        <f t="shared" si="511"/>
        <v>0</v>
      </c>
      <c r="X589" s="27">
        <f t="shared" si="511"/>
        <v>0</v>
      </c>
      <c r="Y589" s="59"/>
    </row>
    <row r="590" spans="1:25" ht="24">
      <c r="A590" s="29" t="s">
        <v>440</v>
      </c>
      <c r="B590" s="24">
        <v>707</v>
      </c>
      <c r="C590" s="25" t="s">
        <v>123</v>
      </c>
      <c r="D590" s="25" t="s">
        <v>205</v>
      </c>
      <c r="E590" s="25" t="s">
        <v>441</v>
      </c>
      <c r="F590" s="25"/>
      <c r="G590" s="26">
        <f t="shared" si="510"/>
        <v>1166000</v>
      </c>
      <c r="H590" s="26">
        <f t="shared" si="510"/>
        <v>0</v>
      </c>
      <c r="I590" s="26">
        <f t="shared" si="510"/>
        <v>0</v>
      </c>
      <c r="J590" s="26">
        <f t="shared" si="510"/>
        <v>0</v>
      </c>
      <c r="K590" s="26">
        <f t="shared" si="510"/>
        <v>1166000</v>
      </c>
      <c r="L590" s="26">
        <f t="shared" si="510"/>
        <v>0</v>
      </c>
      <c r="M590" s="26">
        <f t="shared" si="510"/>
        <v>0</v>
      </c>
      <c r="N590" s="26">
        <f t="shared" si="510"/>
        <v>0</v>
      </c>
      <c r="O590" s="26">
        <f t="shared" si="510"/>
        <v>0</v>
      </c>
      <c r="P590" s="26">
        <f t="shared" si="510"/>
        <v>0</v>
      </c>
      <c r="Q590" s="26">
        <f t="shared" si="510"/>
        <v>0</v>
      </c>
      <c r="R590" s="26">
        <f t="shared" si="510"/>
        <v>0</v>
      </c>
      <c r="S590" s="26">
        <f t="shared" si="510"/>
        <v>0</v>
      </c>
      <c r="T590" s="26">
        <f t="shared" si="510"/>
        <v>0</v>
      </c>
      <c r="U590" s="27">
        <f t="shared" si="511"/>
        <v>0</v>
      </c>
      <c r="V590" s="27">
        <f t="shared" si="511"/>
        <v>0</v>
      </c>
      <c r="W590" s="27">
        <f t="shared" si="511"/>
        <v>0</v>
      </c>
      <c r="X590" s="27">
        <f t="shared" si="511"/>
        <v>0</v>
      </c>
      <c r="Y590" s="59"/>
    </row>
    <row r="591" spans="1:25" ht="24">
      <c r="A591" s="28" t="s">
        <v>242</v>
      </c>
      <c r="B591" s="24">
        <v>707</v>
      </c>
      <c r="C591" s="25" t="s">
        <v>123</v>
      </c>
      <c r="D591" s="25" t="s">
        <v>205</v>
      </c>
      <c r="E591" s="25" t="s">
        <v>441</v>
      </c>
      <c r="F591" s="25" t="s">
        <v>243</v>
      </c>
      <c r="G591" s="26">
        <v>1166000</v>
      </c>
      <c r="H591" s="26"/>
      <c r="I591" s="26"/>
      <c r="J591" s="26"/>
      <c r="K591" s="26">
        <f>G591+I591</f>
        <v>1166000</v>
      </c>
      <c r="L591" s="26">
        <f>H591+J591</f>
        <v>0</v>
      </c>
      <c r="M591" s="26">
        <v>0</v>
      </c>
      <c r="N591" s="26"/>
      <c r="O591" s="26"/>
      <c r="P591" s="26"/>
      <c r="Q591" s="26">
        <f>M591+O591</f>
        <v>0</v>
      </c>
      <c r="R591" s="26">
        <f>N591+P591</f>
        <v>0</v>
      </c>
      <c r="S591" s="26">
        <v>0</v>
      </c>
      <c r="T591" s="26"/>
      <c r="U591" s="27"/>
      <c r="V591" s="27"/>
      <c r="W591" s="27">
        <f>S591+U591</f>
        <v>0</v>
      </c>
      <c r="X591" s="27">
        <f>T591+V591</f>
        <v>0</v>
      </c>
      <c r="Y591" s="59"/>
    </row>
    <row r="592" spans="1:25" ht="24">
      <c r="A592" s="28" t="s">
        <v>235</v>
      </c>
      <c r="B592" s="25" t="s">
        <v>234</v>
      </c>
      <c r="C592" s="25" t="s">
        <v>123</v>
      </c>
      <c r="D592" s="25" t="s">
        <v>205</v>
      </c>
      <c r="E592" s="25" t="s">
        <v>236</v>
      </c>
      <c r="F592" s="25"/>
      <c r="G592" s="26">
        <f>G593</f>
        <v>10632657</v>
      </c>
      <c r="H592" s="26">
        <f t="shared" ref="H592:L594" si="512">H593</f>
        <v>10632657</v>
      </c>
      <c r="I592" s="26">
        <f t="shared" si="512"/>
        <v>0</v>
      </c>
      <c r="J592" s="26">
        <f t="shared" si="512"/>
        <v>0</v>
      </c>
      <c r="K592" s="26">
        <f t="shared" si="512"/>
        <v>10632657</v>
      </c>
      <c r="L592" s="26">
        <f t="shared" si="512"/>
        <v>10632657</v>
      </c>
      <c r="M592" s="26">
        <f>M593</f>
        <v>10632657</v>
      </c>
      <c r="N592" s="26">
        <f t="shared" ref="N592:R594" si="513">N593</f>
        <v>10632657</v>
      </c>
      <c r="O592" s="26">
        <f t="shared" si="513"/>
        <v>0</v>
      </c>
      <c r="P592" s="26">
        <f t="shared" si="513"/>
        <v>0</v>
      </c>
      <c r="Q592" s="26">
        <f t="shared" si="513"/>
        <v>10632657</v>
      </c>
      <c r="R592" s="26">
        <f t="shared" si="513"/>
        <v>10632657</v>
      </c>
      <c r="S592" s="26">
        <f>S593</f>
        <v>10632657</v>
      </c>
      <c r="T592" s="26">
        <f t="shared" ref="T592:X594" si="514">T593</f>
        <v>10632657</v>
      </c>
      <c r="U592" s="27">
        <f t="shared" si="514"/>
        <v>0</v>
      </c>
      <c r="V592" s="27">
        <f t="shared" si="514"/>
        <v>0</v>
      </c>
      <c r="W592" s="27">
        <f t="shared" si="514"/>
        <v>10632657</v>
      </c>
      <c r="X592" s="27">
        <f t="shared" si="514"/>
        <v>10632657</v>
      </c>
      <c r="Y592" s="59"/>
    </row>
    <row r="593" spans="1:25">
      <c r="A593" s="28" t="s">
        <v>429</v>
      </c>
      <c r="B593" s="25" t="s">
        <v>234</v>
      </c>
      <c r="C593" s="25" t="s">
        <v>123</v>
      </c>
      <c r="D593" s="25" t="s">
        <v>205</v>
      </c>
      <c r="E593" s="25" t="s">
        <v>414</v>
      </c>
      <c r="F593" s="25"/>
      <c r="G593" s="26">
        <f>G594</f>
        <v>10632657</v>
      </c>
      <c r="H593" s="26">
        <f t="shared" si="512"/>
        <v>10632657</v>
      </c>
      <c r="I593" s="26">
        <f t="shared" si="512"/>
        <v>0</v>
      </c>
      <c r="J593" s="26">
        <f t="shared" si="512"/>
        <v>0</v>
      </c>
      <c r="K593" s="26">
        <f t="shared" si="512"/>
        <v>10632657</v>
      </c>
      <c r="L593" s="26">
        <f t="shared" si="512"/>
        <v>10632657</v>
      </c>
      <c r="M593" s="26">
        <f>M594</f>
        <v>10632657</v>
      </c>
      <c r="N593" s="26">
        <f t="shared" si="513"/>
        <v>10632657</v>
      </c>
      <c r="O593" s="26">
        <f t="shared" si="513"/>
        <v>0</v>
      </c>
      <c r="P593" s="26">
        <f t="shared" si="513"/>
        <v>0</v>
      </c>
      <c r="Q593" s="26">
        <f t="shared" si="513"/>
        <v>10632657</v>
      </c>
      <c r="R593" s="26">
        <f t="shared" si="513"/>
        <v>10632657</v>
      </c>
      <c r="S593" s="26">
        <f>S594</f>
        <v>10632657</v>
      </c>
      <c r="T593" s="26">
        <f t="shared" si="514"/>
        <v>10632657</v>
      </c>
      <c r="U593" s="27">
        <f t="shared" si="514"/>
        <v>0</v>
      </c>
      <c r="V593" s="27">
        <f t="shared" si="514"/>
        <v>0</v>
      </c>
      <c r="W593" s="27">
        <f t="shared" si="514"/>
        <v>10632657</v>
      </c>
      <c r="X593" s="27">
        <f t="shared" si="514"/>
        <v>10632657</v>
      </c>
      <c r="Y593" s="59"/>
    </row>
    <row r="594" spans="1:25" ht="36">
      <c r="A594" s="28" t="s">
        <v>430</v>
      </c>
      <c r="B594" s="25" t="s">
        <v>234</v>
      </c>
      <c r="C594" s="25" t="s">
        <v>123</v>
      </c>
      <c r="D594" s="25" t="s">
        <v>205</v>
      </c>
      <c r="E594" s="25" t="s">
        <v>431</v>
      </c>
      <c r="F594" s="25"/>
      <c r="G594" s="26">
        <f>G595</f>
        <v>10632657</v>
      </c>
      <c r="H594" s="26">
        <f t="shared" si="512"/>
        <v>10632657</v>
      </c>
      <c r="I594" s="26">
        <f t="shared" si="512"/>
        <v>0</v>
      </c>
      <c r="J594" s="26">
        <f t="shared" si="512"/>
        <v>0</v>
      </c>
      <c r="K594" s="26">
        <f t="shared" si="512"/>
        <v>10632657</v>
      </c>
      <c r="L594" s="26">
        <f t="shared" si="512"/>
        <v>10632657</v>
      </c>
      <c r="M594" s="26">
        <f>M595</f>
        <v>10632657</v>
      </c>
      <c r="N594" s="26">
        <f t="shared" si="513"/>
        <v>10632657</v>
      </c>
      <c r="O594" s="26">
        <f t="shared" si="513"/>
        <v>0</v>
      </c>
      <c r="P594" s="26">
        <f t="shared" si="513"/>
        <v>0</v>
      </c>
      <c r="Q594" s="26">
        <f t="shared" si="513"/>
        <v>10632657</v>
      </c>
      <c r="R594" s="26">
        <f t="shared" si="513"/>
        <v>10632657</v>
      </c>
      <c r="S594" s="26">
        <f>S595</f>
        <v>10632657</v>
      </c>
      <c r="T594" s="26">
        <f t="shared" si="514"/>
        <v>10632657</v>
      </c>
      <c r="U594" s="27">
        <f t="shared" si="514"/>
        <v>0</v>
      </c>
      <c r="V594" s="27">
        <f t="shared" si="514"/>
        <v>0</v>
      </c>
      <c r="W594" s="27">
        <f t="shared" si="514"/>
        <v>10632657</v>
      </c>
      <c r="X594" s="27">
        <f t="shared" si="514"/>
        <v>10632657</v>
      </c>
      <c r="Y594" s="59"/>
    </row>
    <row r="595" spans="1:25" ht="72">
      <c r="A595" s="28" t="s">
        <v>442</v>
      </c>
      <c r="B595" s="25" t="s">
        <v>234</v>
      </c>
      <c r="C595" s="25" t="s">
        <v>123</v>
      </c>
      <c r="D595" s="25" t="s">
        <v>205</v>
      </c>
      <c r="E595" s="25" t="s">
        <v>443</v>
      </c>
      <c r="F595" s="24"/>
      <c r="G595" s="26">
        <f>G596+G597</f>
        <v>10632657</v>
      </c>
      <c r="H595" s="26">
        <f t="shared" ref="H595:J595" si="515">H596+H597</f>
        <v>10632657</v>
      </c>
      <c r="I595" s="26">
        <f t="shared" si="515"/>
        <v>0</v>
      </c>
      <c r="J595" s="26">
        <f t="shared" si="515"/>
        <v>0</v>
      </c>
      <c r="K595" s="26">
        <f>K596+K597</f>
        <v>10632657</v>
      </c>
      <c r="L595" s="26">
        <f t="shared" ref="L595" si="516">L596+L597</f>
        <v>10632657</v>
      </c>
      <c r="M595" s="26">
        <f>M596+M597</f>
        <v>10632657</v>
      </c>
      <c r="N595" s="26">
        <f t="shared" ref="N595:P595" si="517">N596+N597</f>
        <v>10632657</v>
      </c>
      <c r="O595" s="26">
        <f t="shared" si="517"/>
        <v>0</v>
      </c>
      <c r="P595" s="26">
        <f t="shared" si="517"/>
        <v>0</v>
      </c>
      <c r="Q595" s="26">
        <f>Q596+Q597</f>
        <v>10632657</v>
      </c>
      <c r="R595" s="26">
        <f t="shared" ref="R595" si="518">R596+R597</f>
        <v>10632657</v>
      </c>
      <c r="S595" s="26">
        <f>S596+S597</f>
        <v>10632657</v>
      </c>
      <c r="T595" s="26">
        <f t="shared" ref="T595:X595" si="519">T596+T597</f>
        <v>10632657</v>
      </c>
      <c r="U595" s="27">
        <f t="shared" si="519"/>
        <v>0</v>
      </c>
      <c r="V595" s="27">
        <f t="shared" si="519"/>
        <v>0</v>
      </c>
      <c r="W595" s="27">
        <f>W596+W597</f>
        <v>10632657</v>
      </c>
      <c r="X595" s="27">
        <f t="shared" si="519"/>
        <v>10632657</v>
      </c>
      <c r="Y595" s="59"/>
    </row>
    <row r="596" spans="1:25" ht="48">
      <c r="A596" s="28" t="s">
        <v>29</v>
      </c>
      <c r="B596" s="25" t="s">
        <v>234</v>
      </c>
      <c r="C596" s="25" t="s">
        <v>123</v>
      </c>
      <c r="D596" s="25" t="s">
        <v>205</v>
      </c>
      <c r="E596" s="25" t="s">
        <v>443</v>
      </c>
      <c r="F596" s="24">
        <v>100</v>
      </c>
      <c r="G596" s="26">
        <v>9281239.8699999992</v>
      </c>
      <c r="H596" s="26">
        <f>G596</f>
        <v>9281239.8699999992</v>
      </c>
      <c r="I596" s="26"/>
      <c r="J596" s="26">
        <f>I596</f>
        <v>0</v>
      </c>
      <c r="K596" s="26">
        <f>G596+I596</f>
        <v>9281239.8699999992</v>
      </c>
      <c r="L596" s="26">
        <f>H596+J596</f>
        <v>9281239.8699999992</v>
      </c>
      <c r="M596" s="26">
        <v>9281239.8699999992</v>
      </c>
      <c r="N596" s="26">
        <f>M596</f>
        <v>9281239.8699999992</v>
      </c>
      <c r="O596" s="26"/>
      <c r="P596" s="26">
        <f>O596</f>
        <v>0</v>
      </c>
      <c r="Q596" s="26">
        <f>M596+O596</f>
        <v>9281239.8699999992</v>
      </c>
      <c r="R596" s="26">
        <f>N596+P596</f>
        <v>9281239.8699999992</v>
      </c>
      <c r="S596" s="26">
        <v>9281239.8699999992</v>
      </c>
      <c r="T596" s="26">
        <f>S596</f>
        <v>9281239.8699999992</v>
      </c>
      <c r="U596" s="26"/>
      <c r="V596" s="26">
        <f>U596</f>
        <v>0</v>
      </c>
      <c r="W596" s="27">
        <f>S596+U596</f>
        <v>9281239.8699999992</v>
      </c>
      <c r="X596" s="27">
        <f>T596+V596</f>
        <v>9281239.8699999992</v>
      </c>
      <c r="Y596" s="59"/>
    </row>
    <row r="597" spans="1:25" ht="24">
      <c r="A597" s="28" t="s">
        <v>30</v>
      </c>
      <c r="B597" s="25" t="s">
        <v>234</v>
      </c>
      <c r="C597" s="25" t="s">
        <v>123</v>
      </c>
      <c r="D597" s="25" t="s">
        <v>205</v>
      </c>
      <c r="E597" s="25" t="s">
        <v>443</v>
      </c>
      <c r="F597" s="24">
        <v>200</v>
      </c>
      <c r="G597" s="26">
        <v>1351417.13</v>
      </c>
      <c r="H597" s="26">
        <f>G597</f>
        <v>1351417.13</v>
      </c>
      <c r="I597" s="26"/>
      <c r="J597" s="26">
        <f>I597</f>
        <v>0</v>
      </c>
      <c r="K597" s="26">
        <f>G597+I597</f>
        <v>1351417.13</v>
      </c>
      <c r="L597" s="26">
        <f>H597+J597</f>
        <v>1351417.13</v>
      </c>
      <c r="M597" s="26">
        <v>1351417.13</v>
      </c>
      <c r="N597" s="26">
        <f>M597</f>
        <v>1351417.13</v>
      </c>
      <c r="O597" s="26"/>
      <c r="P597" s="26">
        <f>O597</f>
        <v>0</v>
      </c>
      <c r="Q597" s="26">
        <f>M597+O597</f>
        <v>1351417.13</v>
      </c>
      <c r="R597" s="26">
        <f>N597+P597</f>
        <v>1351417.13</v>
      </c>
      <c r="S597" s="26">
        <v>1351417.13</v>
      </c>
      <c r="T597" s="26">
        <f>S597</f>
        <v>1351417.13</v>
      </c>
      <c r="U597" s="26"/>
      <c r="V597" s="26">
        <f>U597</f>
        <v>0</v>
      </c>
      <c r="W597" s="27">
        <f>S597+U597</f>
        <v>1351417.13</v>
      </c>
      <c r="X597" s="27">
        <f>T597+V597</f>
        <v>1351417.13</v>
      </c>
      <c r="Y597" s="59"/>
    </row>
    <row r="598" spans="1:25" s="22" customFormat="1" ht="24">
      <c r="A598" s="46" t="s">
        <v>444</v>
      </c>
      <c r="B598" s="19">
        <v>709</v>
      </c>
      <c r="C598" s="19"/>
      <c r="D598" s="19"/>
      <c r="E598" s="19"/>
      <c r="F598" s="19"/>
      <c r="G598" s="20">
        <f t="shared" ref="G598:X598" si="520">G599+G645+G728+G832+G856</f>
        <v>654160851.31000006</v>
      </c>
      <c r="H598" s="20">
        <f t="shared" si="520"/>
        <v>29503749.25</v>
      </c>
      <c r="I598" s="20">
        <f t="shared" si="520"/>
        <v>0</v>
      </c>
      <c r="J598" s="20">
        <f t="shared" si="520"/>
        <v>0</v>
      </c>
      <c r="K598" s="20">
        <f t="shared" si="520"/>
        <v>654160851.31000006</v>
      </c>
      <c r="L598" s="20">
        <f t="shared" si="520"/>
        <v>29503749.25</v>
      </c>
      <c r="M598" s="20">
        <f t="shared" si="520"/>
        <v>644568883.72000003</v>
      </c>
      <c r="N598" s="20">
        <f t="shared" si="520"/>
        <v>19587220.879999999</v>
      </c>
      <c r="O598" s="20">
        <f t="shared" si="520"/>
        <v>0</v>
      </c>
      <c r="P598" s="20">
        <f t="shared" si="520"/>
        <v>0</v>
      </c>
      <c r="Q598" s="20">
        <f t="shared" si="520"/>
        <v>644568883.72000003</v>
      </c>
      <c r="R598" s="20">
        <f t="shared" si="520"/>
        <v>19587220.879999999</v>
      </c>
      <c r="S598" s="20">
        <f t="shared" si="520"/>
        <v>635568883.72000003</v>
      </c>
      <c r="T598" s="20">
        <f t="shared" si="520"/>
        <v>19587220.879999999</v>
      </c>
      <c r="U598" s="21">
        <f t="shared" si="520"/>
        <v>0</v>
      </c>
      <c r="V598" s="21">
        <f t="shared" si="520"/>
        <v>0</v>
      </c>
      <c r="W598" s="21">
        <f t="shared" si="520"/>
        <v>635568883.72000003</v>
      </c>
      <c r="X598" s="21">
        <f t="shared" si="520"/>
        <v>19587220.879999999</v>
      </c>
      <c r="Y598" s="59"/>
    </row>
    <row r="599" spans="1:25">
      <c r="A599" s="23" t="s">
        <v>17</v>
      </c>
      <c r="B599" s="24">
        <v>709</v>
      </c>
      <c r="C599" s="25" t="s">
        <v>18</v>
      </c>
      <c r="D599" s="25" t="s">
        <v>15</v>
      </c>
      <c r="E599" s="24"/>
      <c r="F599" s="24"/>
      <c r="G599" s="26">
        <f t="shared" ref="G599:X599" si="521">G600+G628</f>
        <v>7893142.54</v>
      </c>
      <c r="H599" s="26">
        <f t="shared" si="521"/>
        <v>0</v>
      </c>
      <c r="I599" s="26">
        <f t="shared" si="521"/>
        <v>0</v>
      </c>
      <c r="J599" s="26">
        <f t="shared" si="521"/>
        <v>0</v>
      </c>
      <c r="K599" s="26">
        <f t="shared" si="521"/>
        <v>7893142.54</v>
      </c>
      <c r="L599" s="26">
        <f t="shared" si="521"/>
        <v>0</v>
      </c>
      <c r="M599" s="26">
        <f t="shared" si="521"/>
        <v>7893142.54</v>
      </c>
      <c r="N599" s="26">
        <f t="shared" si="521"/>
        <v>0</v>
      </c>
      <c r="O599" s="26">
        <f t="shared" si="521"/>
        <v>0</v>
      </c>
      <c r="P599" s="26">
        <f t="shared" si="521"/>
        <v>0</v>
      </c>
      <c r="Q599" s="26">
        <f t="shared" si="521"/>
        <v>7893142.54</v>
      </c>
      <c r="R599" s="26">
        <f t="shared" si="521"/>
        <v>0</v>
      </c>
      <c r="S599" s="26">
        <f t="shared" si="521"/>
        <v>7893142.54</v>
      </c>
      <c r="T599" s="26">
        <f t="shared" si="521"/>
        <v>0</v>
      </c>
      <c r="U599" s="27">
        <f t="shared" si="521"/>
        <v>0</v>
      </c>
      <c r="V599" s="27">
        <f t="shared" si="521"/>
        <v>0</v>
      </c>
      <c r="W599" s="27">
        <f t="shared" si="521"/>
        <v>7893142.54</v>
      </c>
      <c r="X599" s="27">
        <f t="shared" si="521"/>
        <v>0</v>
      </c>
      <c r="Y599" s="59"/>
    </row>
    <row r="600" spans="1:25" ht="36">
      <c r="A600" s="28" t="s">
        <v>45</v>
      </c>
      <c r="B600" s="24">
        <v>709</v>
      </c>
      <c r="C600" s="25" t="s">
        <v>18</v>
      </c>
      <c r="D600" s="25" t="s">
        <v>46</v>
      </c>
      <c r="E600" s="24"/>
      <c r="F600" s="24"/>
      <c r="G600" s="26">
        <f>G613+G601+G620</f>
        <v>7874942.54</v>
      </c>
      <c r="H600" s="26">
        <f t="shared" ref="H600:X600" si="522">H613+H601+H620</f>
        <v>0</v>
      </c>
      <c r="I600" s="26">
        <f t="shared" si="522"/>
        <v>0</v>
      </c>
      <c r="J600" s="26">
        <f t="shared" si="522"/>
        <v>0</v>
      </c>
      <c r="K600" s="26">
        <f t="shared" si="522"/>
        <v>7874942.54</v>
      </c>
      <c r="L600" s="26">
        <f t="shared" si="522"/>
        <v>0</v>
      </c>
      <c r="M600" s="26">
        <f t="shared" si="522"/>
        <v>7874942.54</v>
      </c>
      <c r="N600" s="26">
        <f t="shared" si="522"/>
        <v>0</v>
      </c>
      <c r="O600" s="26">
        <f t="shared" si="522"/>
        <v>0</v>
      </c>
      <c r="P600" s="26">
        <f t="shared" si="522"/>
        <v>0</v>
      </c>
      <c r="Q600" s="26">
        <f t="shared" si="522"/>
        <v>7874942.54</v>
      </c>
      <c r="R600" s="26">
        <f t="shared" si="522"/>
        <v>0</v>
      </c>
      <c r="S600" s="26">
        <f t="shared" si="522"/>
        <v>7874942.54</v>
      </c>
      <c r="T600" s="26">
        <f t="shared" si="522"/>
        <v>0</v>
      </c>
      <c r="U600" s="27">
        <f t="shared" si="522"/>
        <v>0</v>
      </c>
      <c r="V600" s="27">
        <f t="shared" si="522"/>
        <v>0</v>
      </c>
      <c r="W600" s="27">
        <f t="shared" si="522"/>
        <v>7874942.54</v>
      </c>
      <c r="X600" s="27">
        <f t="shared" si="522"/>
        <v>0</v>
      </c>
      <c r="Y600" s="59"/>
    </row>
    <row r="601" spans="1:25" ht="24">
      <c r="A601" s="28" t="s">
        <v>21</v>
      </c>
      <c r="B601" s="24">
        <v>709</v>
      </c>
      <c r="C601" s="25" t="s">
        <v>18</v>
      </c>
      <c r="D601" s="25" t="s">
        <v>46</v>
      </c>
      <c r="E601" s="25" t="s">
        <v>22</v>
      </c>
      <c r="F601" s="24"/>
      <c r="G601" s="26">
        <f t="shared" ref="G601:X601" si="523">G602</f>
        <v>252600</v>
      </c>
      <c r="H601" s="26">
        <f t="shared" si="523"/>
        <v>0</v>
      </c>
      <c r="I601" s="26">
        <f t="shared" si="523"/>
        <v>0</v>
      </c>
      <c r="J601" s="26">
        <f t="shared" si="523"/>
        <v>0</v>
      </c>
      <c r="K601" s="26">
        <f t="shared" si="523"/>
        <v>252600</v>
      </c>
      <c r="L601" s="26">
        <f t="shared" si="523"/>
        <v>0</v>
      </c>
      <c r="M601" s="26">
        <f t="shared" si="523"/>
        <v>252600</v>
      </c>
      <c r="N601" s="26">
        <f t="shared" si="523"/>
        <v>0</v>
      </c>
      <c r="O601" s="26">
        <f t="shared" si="523"/>
        <v>0</v>
      </c>
      <c r="P601" s="26">
        <f t="shared" si="523"/>
        <v>0</v>
      </c>
      <c r="Q601" s="26">
        <f t="shared" si="523"/>
        <v>252600</v>
      </c>
      <c r="R601" s="26">
        <f t="shared" si="523"/>
        <v>0</v>
      </c>
      <c r="S601" s="26">
        <f t="shared" si="523"/>
        <v>252600</v>
      </c>
      <c r="T601" s="26">
        <f t="shared" si="523"/>
        <v>0</v>
      </c>
      <c r="U601" s="27">
        <f t="shared" si="523"/>
        <v>0</v>
      </c>
      <c r="V601" s="27">
        <f t="shared" si="523"/>
        <v>0</v>
      </c>
      <c r="W601" s="27">
        <f t="shared" si="523"/>
        <v>252600</v>
      </c>
      <c r="X601" s="27">
        <f t="shared" si="523"/>
        <v>0</v>
      </c>
      <c r="Y601" s="59"/>
    </row>
    <row r="602" spans="1:25" ht="24">
      <c r="A602" s="28" t="s">
        <v>23</v>
      </c>
      <c r="B602" s="24">
        <v>709</v>
      </c>
      <c r="C602" s="25" t="s">
        <v>18</v>
      </c>
      <c r="D602" s="25" t="s">
        <v>46</v>
      </c>
      <c r="E602" s="25" t="s">
        <v>24</v>
      </c>
      <c r="F602" s="24"/>
      <c r="G602" s="26">
        <f t="shared" ref="G602:X602" si="524">G603+G607</f>
        <v>252600</v>
      </c>
      <c r="H602" s="26">
        <f t="shared" si="524"/>
        <v>0</v>
      </c>
      <c r="I602" s="26">
        <f t="shared" si="524"/>
        <v>0</v>
      </c>
      <c r="J602" s="26">
        <f t="shared" si="524"/>
        <v>0</v>
      </c>
      <c r="K602" s="26">
        <f t="shared" si="524"/>
        <v>252600</v>
      </c>
      <c r="L602" s="26">
        <f t="shared" si="524"/>
        <v>0</v>
      </c>
      <c r="M602" s="26">
        <f t="shared" si="524"/>
        <v>252600</v>
      </c>
      <c r="N602" s="26">
        <f t="shared" si="524"/>
        <v>0</v>
      </c>
      <c r="O602" s="26">
        <f t="shared" si="524"/>
        <v>0</v>
      </c>
      <c r="P602" s="26">
        <f t="shared" si="524"/>
        <v>0</v>
      </c>
      <c r="Q602" s="26">
        <f t="shared" si="524"/>
        <v>252600</v>
      </c>
      <c r="R602" s="26">
        <f t="shared" si="524"/>
        <v>0</v>
      </c>
      <c r="S602" s="26">
        <f t="shared" si="524"/>
        <v>252600</v>
      </c>
      <c r="T602" s="26">
        <f t="shared" si="524"/>
        <v>0</v>
      </c>
      <c r="U602" s="27">
        <f t="shared" si="524"/>
        <v>0</v>
      </c>
      <c r="V602" s="27">
        <f t="shared" si="524"/>
        <v>0</v>
      </c>
      <c r="W602" s="27">
        <f t="shared" si="524"/>
        <v>252600</v>
      </c>
      <c r="X602" s="27">
        <f t="shared" si="524"/>
        <v>0</v>
      </c>
      <c r="Y602" s="59"/>
    </row>
    <row r="603" spans="1:25" ht="24">
      <c r="A603" s="28" t="s">
        <v>25</v>
      </c>
      <c r="B603" s="24">
        <v>709</v>
      </c>
      <c r="C603" s="25" t="s">
        <v>18</v>
      </c>
      <c r="D603" s="25" t="s">
        <v>46</v>
      </c>
      <c r="E603" s="25" t="s">
        <v>26</v>
      </c>
      <c r="F603" s="24"/>
      <c r="G603" s="26">
        <f t="shared" ref="G603:X603" si="525">G604</f>
        <v>107000</v>
      </c>
      <c r="H603" s="26">
        <f t="shared" si="525"/>
        <v>0</v>
      </c>
      <c r="I603" s="26">
        <f t="shared" si="525"/>
        <v>0</v>
      </c>
      <c r="J603" s="26">
        <f t="shared" si="525"/>
        <v>0</v>
      </c>
      <c r="K603" s="26">
        <f t="shared" si="525"/>
        <v>107000</v>
      </c>
      <c r="L603" s="26">
        <f t="shared" si="525"/>
        <v>0</v>
      </c>
      <c r="M603" s="26">
        <f t="shared" si="525"/>
        <v>107000</v>
      </c>
      <c r="N603" s="26">
        <f t="shared" si="525"/>
        <v>0</v>
      </c>
      <c r="O603" s="26">
        <f t="shared" si="525"/>
        <v>0</v>
      </c>
      <c r="P603" s="26">
        <f t="shared" si="525"/>
        <v>0</v>
      </c>
      <c r="Q603" s="26">
        <f t="shared" si="525"/>
        <v>107000</v>
      </c>
      <c r="R603" s="26">
        <f t="shared" si="525"/>
        <v>0</v>
      </c>
      <c r="S603" s="26">
        <f t="shared" si="525"/>
        <v>107000</v>
      </c>
      <c r="T603" s="26">
        <f t="shared" si="525"/>
        <v>0</v>
      </c>
      <c r="U603" s="27">
        <f t="shared" si="525"/>
        <v>0</v>
      </c>
      <c r="V603" s="27">
        <f t="shared" si="525"/>
        <v>0</v>
      </c>
      <c r="W603" s="27">
        <f t="shared" si="525"/>
        <v>107000</v>
      </c>
      <c r="X603" s="27">
        <f t="shared" si="525"/>
        <v>0</v>
      </c>
      <c r="Y603" s="59"/>
    </row>
    <row r="604" spans="1:25" ht="24">
      <c r="A604" s="28" t="s">
        <v>47</v>
      </c>
      <c r="B604" s="24">
        <v>709</v>
      </c>
      <c r="C604" s="25" t="s">
        <v>18</v>
      </c>
      <c r="D604" s="25" t="s">
        <v>46</v>
      </c>
      <c r="E604" s="25" t="s">
        <v>48</v>
      </c>
      <c r="F604" s="24"/>
      <c r="G604" s="26">
        <f t="shared" ref="G604:J604" si="526">SUM(G605:G606)</f>
        <v>107000</v>
      </c>
      <c r="H604" s="26">
        <f t="shared" si="526"/>
        <v>0</v>
      </c>
      <c r="I604" s="26">
        <f t="shared" si="526"/>
        <v>0</v>
      </c>
      <c r="J604" s="26">
        <f t="shared" si="526"/>
        <v>0</v>
      </c>
      <c r="K604" s="26">
        <f>SUM(K605:K606)</f>
        <v>107000</v>
      </c>
      <c r="L604" s="26">
        <f t="shared" ref="L604:P604" si="527">SUM(L605:L606)</f>
        <v>0</v>
      </c>
      <c r="M604" s="26">
        <f t="shared" si="527"/>
        <v>107000</v>
      </c>
      <c r="N604" s="26">
        <f t="shared" si="527"/>
        <v>0</v>
      </c>
      <c r="O604" s="26">
        <f t="shared" si="527"/>
        <v>0</v>
      </c>
      <c r="P604" s="26">
        <f t="shared" si="527"/>
        <v>0</v>
      </c>
      <c r="Q604" s="26">
        <f>SUM(Q605:Q606)</f>
        <v>107000</v>
      </c>
      <c r="R604" s="26">
        <f t="shared" ref="R604:X604" si="528">SUM(R605:R606)</f>
        <v>0</v>
      </c>
      <c r="S604" s="26">
        <f t="shared" si="528"/>
        <v>107000</v>
      </c>
      <c r="T604" s="26">
        <f t="shared" si="528"/>
        <v>0</v>
      </c>
      <c r="U604" s="27">
        <f t="shared" si="528"/>
        <v>0</v>
      </c>
      <c r="V604" s="27">
        <f t="shared" si="528"/>
        <v>0</v>
      </c>
      <c r="W604" s="27">
        <f>SUM(W605:W606)</f>
        <v>107000</v>
      </c>
      <c r="X604" s="27">
        <f t="shared" si="528"/>
        <v>0</v>
      </c>
      <c r="Y604" s="59"/>
    </row>
    <row r="605" spans="1:25" ht="48">
      <c r="A605" s="28" t="s">
        <v>29</v>
      </c>
      <c r="B605" s="24">
        <v>709</v>
      </c>
      <c r="C605" s="25" t="s">
        <v>18</v>
      </c>
      <c r="D605" s="25" t="s">
        <v>46</v>
      </c>
      <c r="E605" s="25" t="s">
        <v>48</v>
      </c>
      <c r="F605" s="24">
        <v>100</v>
      </c>
      <c r="G605" s="26">
        <v>52000</v>
      </c>
      <c r="H605" s="26"/>
      <c r="I605" s="26"/>
      <c r="J605" s="26"/>
      <c r="K605" s="26">
        <f>G605+I605</f>
        <v>52000</v>
      </c>
      <c r="L605" s="26">
        <f>H605+J605</f>
        <v>0</v>
      </c>
      <c r="M605" s="26">
        <v>52000</v>
      </c>
      <c r="N605" s="26"/>
      <c r="O605" s="26">
        <v>0</v>
      </c>
      <c r="P605" s="26"/>
      <c r="Q605" s="26">
        <f>M605+O605</f>
        <v>52000</v>
      </c>
      <c r="R605" s="26">
        <f>N605+P605</f>
        <v>0</v>
      </c>
      <c r="S605" s="26">
        <v>52000</v>
      </c>
      <c r="T605" s="26"/>
      <c r="U605" s="27">
        <v>0</v>
      </c>
      <c r="V605" s="27"/>
      <c r="W605" s="27">
        <f>S605+U605</f>
        <v>52000</v>
      </c>
      <c r="X605" s="27">
        <f>T605+V605</f>
        <v>0</v>
      </c>
      <c r="Y605" s="59"/>
    </row>
    <row r="606" spans="1:25" ht="24">
      <c r="A606" s="28" t="s">
        <v>30</v>
      </c>
      <c r="B606" s="24">
        <v>709</v>
      </c>
      <c r="C606" s="25" t="s">
        <v>18</v>
      </c>
      <c r="D606" s="25" t="s">
        <v>46</v>
      </c>
      <c r="E606" s="25" t="s">
        <v>48</v>
      </c>
      <c r="F606" s="24">
        <v>200</v>
      </c>
      <c r="G606" s="26">
        <v>55000</v>
      </c>
      <c r="H606" s="26"/>
      <c r="I606" s="26"/>
      <c r="J606" s="26"/>
      <c r="K606" s="26">
        <f>G606+I606</f>
        <v>55000</v>
      </c>
      <c r="L606" s="26">
        <f>H606+J606</f>
        <v>0</v>
      </c>
      <c r="M606" s="26">
        <v>55000</v>
      </c>
      <c r="N606" s="26"/>
      <c r="O606" s="26">
        <v>0</v>
      </c>
      <c r="P606" s="26"/>
      <c r="Q606" s="26">
        <f>M606+O606</f>
        <v>55000</v>
      </c>
      <c r="R606" s="26">
        <f>N606+P606</f>
        <v>0</v>
      </c>
      <c r="S606" s="26">
        <v>55000</v>
      </c>
      <c r="T606" s="26"/>
      <c r="U606" s="27">
        <v>0</v>
      </c>
      <c r="V606" s="27"/>
      <c r="W606" s="27">
        <f>S606+U606</f>
        <v>55000</v>
      </c>
      <c r="X606" s="27">
        <f>T606+V606</f>
        <v>0</v>
      </c>
      <c r="Y606" s="59"/>
    </row>
    <row r="607" spans="1:25" ht="48">
      <c r="A607" s="28" t="s">
        <v>31</v>
      </c>
      <c r="B607" s="24">
        <v>709</v>
      </c>
      <c r="C607" s="25" t="s">
        <v>18</v>
      </c>
      <c r="D607" s="25" t="s">
        <v>46</v>
      </c>
      <c r="E607" s="25" t="s">
        <v>32</v>
      </c>
      <c r="F607" s="24"/>
      <c r="G607" s="26">
        <f>G608+G610</f>
        <v>145600</v>
      </c>
      <c r="H607" s="26">
        <f t="shared" ref="H607:L607" si="529">H608+H610</f>
        <v>0</v>
      </c>
      <c r="I607" s="26">
        <f t="shared" si="529"/>
        <v>0</v>
      </c>
      <c r="J607" s="26">
        <f t="shared" si="529"/>
        <v>0</v>
      </c>
      <c r="K607" s="26">
        <f t="shared" si="529"/>
        <v>145600</v>
      </c>
      <c r="L607" s="26">
        <f t="shared" si="529"/>
        <v>0</v>
      </c>
      <c r="M607" s="26">
        <f>M608+M610</f>
        <v>145600</v>
      </c>
      <c r="N607" s="26">
        <f t="shared" ref="N607:R607" si="530">N608+N610</f>
        <v>0</v>
      </c>
      <c r="O607" s="26">
        <f t="shared" si="530"/>
        <v>0</v>
      </c>
      <c r="P607" s="26">
        <f t="shared" si="530"/>
        <v>0</v>
      </c>
      <c r="Q607" s="26">
        <f t="shared" si="530"/>
        <v>145600</v>
      </c>
      <c r="R607" s="26">
        <f t="shared" si="530"/>
        <v>0</v>
      </c>
      <c r="S607" s="26">
        <f>S608+S610</f>
        <v>145600</v>
      </c>
      <c r="T607" s="26">
        <f t="shared" ref="T607:X607" si="531">T608+T610</f>
        <v>0</v>
      </c>
      <c r="U607" s="27">
        <f t="shared" si="531"/>
        <v>0</v>
      </c>
      <c r="V607" s="27">
        <f t="shared" si="531"/>
        <v>0</v>
      </c>
      <c r="W607" s="27">
        <f t="shared" si="531"/>
        <v>145600</v>
      </c>
      <c r="X607" s="27">
        <f t="shared" si="531"/>
        <v>0</v>
      </c>
      <c r="Y607" s="59"/>
    </row>
    <row r="608" spans="1:25" ht="48.75" customHeight="1">
      <c r="A608" s="28" t="s">
        <v>33</v>
      </c>
      <c r="B608" s="24">
        <v>709</v>
      </c>
      <c r="C608" s="25" t="s">
        <v>18</v>
      </c>
      <c r="D608" s="25" t="s">
        <v>46</v>
      </c>
      <c r="E608" s="25" t="s">
        <v>34</v>
      </c>
      <c r="F608" s="24"/>
      <c r="G608" s="26">
        <f>G609</f>
        <v>140000</v>
      </c>
      <c r="H608" s="26">
        <f t="shared" ref="H608:L608" si="532">H609</f>
        <v>0</v>
      </c>
      <c r="I608" s="26">
        <f t="shared" si="532"/>
        <v>0</v>
      </c>
      <c r="J608" s="26">
        <f t="shared" si="532"/>
        <v>0</v>
      </c>
      <c r="K608" s="26">
        <f t="shared" si="532"/>
        <v>140000</v>
      </c>
      <c r="L608" s="26">
        <f t="shared" si="532"/>
        <v>0</v>
      </c>
      <c r="M608" s="26">
        <f>M609</f>
        <v>140000</v>
      </c>
      <c r="N608" s="26">
        <f t="shared" ref="N608:R608" si="533">N609</f>
        <v>0</v>
      </c>
      <c r="O608" s="26">
        <f t="shared" si="533"/>
        <v>0</v>
      </c>
      <c r="P608" s="26">
        <f t="shared" si="533"/>
        <v>0</v>
      </c>
      <c r="Q608" s="26">
        <f t="shared" si="533"/>
        <v>140000</v>
      </c>
      <c r="R608" s="26">
        <f t="shared" si="533"/>
        <v>0</v>
      </c>
      <c r="S608" s="26">
        <f>S609</f>
        <v>140000</v>
      </c>
      <c r="T608" s="26">
        <f t="shared" ref="T608:X608" si="534">T609</f>
        <v>0</v>
      </c>
      <c r="U608" s="27">
        <f t="shared" si="534"/>
        <v>0</v>
      </c>
      <c r="V608" s="27">
        <f t="shared" si="534"/>
        <v>0</v>
      </c>
      <c r="W608" s="27">
        <f t="shared" si="534"/>
        <v>140000</v>
      </c>
      <c r="X608" s="27">
        <f t="shared" si="534"/>
        <v>0</v>
      </c>
      <c r="Y608" s="59"/>
    </row>
    <row r="609" spans="1:25" ht="48">
      <c r="A609" s="28" t="s">
        <v>29</v>
      </c>
      <c r="B609" s="24">
        <v>709</v>
      </c>
      <c r="C609" s="25" t="s">
        <v>18</v>
      </c>
      <c r="D609" s="25" t="s">
        <v>46</v>
      </c>
      <c r="E609" s="25" t="s">
        <v>34</v>
      </c>
      <c r="F609" s="24">
        <v>100</v>
      </c>
      <c r="G609" s="26">
        <v>140000</v>
      </c>
      <c r="H609" s="26"/>
      <c r="I609" s="26"/>
      <c r="J609" s="26"/>
      <c r="K609" s="26">
        <f>G609+I609</f>
        <v>140000</v>
      </c>
      <c r="L609" s="26">
        <f>H609+J609</f>
        <v>0</v>
      </c>
      <c r="M609" s="26">
        <v>140000</v>
      </c>
      <c r="N609" s="26"/>
      <c r="O609" s="26"/>
      <c r="P609" s="26"/>
      <c r="Q609" s="26">
        <f>M609+O609</f>
        <v>140000</v>
      </c>
      <c r="R609" s="26">
        <f>N609+P609</f>
        <v>0</v>
      </c>
      <c r="S609" s="26">
        <v>140000</v>
      </c>
      <c r="T609" s="26"/>
      <c r="U609" s="27"/>
      <c r="V609" s="27"/>
      <c r="W609" s="27">
        <f>S609+U609</f>
        <v>140000</v>
      </c>
      <c r="X609" s="27">
        <f>T609+V609</f>
        <v>0</v>
      </c>
      <c r="Y609" s="59"/>
    </row>
    <row r="610" spans="1:25">
      <c r="A610" s="28" t="s">
        <v>52</v>
      </c>
      <c r="B610" s="24">
        <v>709</v>
      </c>
      <c r="C610" s="25" t="s">
        <v>18</v>
      </c>
      <c r="D610" s="25" t="s">
        <v>46</v>
      </c>
      <c r="E610" s="25" t="s">
        <v>53</v>
      </c>
      <c r="F610" s="24"/>
      <c r="G610" s="26">
        <f t="shared" ref="G610:X610" si="535">SUM(G611:G612)</f>
        <v>5600</v>
      </c>
      <c r="H610" s="26">
        <f t="shared" si="535"/>
        <v>0</v>
      </c>
      <c r="I610" s="26">
        <f t="shared" si="535"/>
        <v>0</v>
      </c>
      <c r="J610" s="26">
        <f t="shared" si="535"/>
        <v>0</v>
      </c>
      <c r="K610" s="26">
        <f t="shared" si="535"/>
        <v>5600</v>
      </c>
      <c r="L610" s="26">
        <f t="shared" si="535"/>
        <v>0</v>
      </c>
      <c r="M610" s="26">
        <f t="shared" si="535"/>
        <v>5600</v>
      </c>
      <c r="N610" s="26">
        <f t="shared" si="535"/>
        <v>0</v>
      </c>
      <c r="O610" s="26">
        <f t="shared" si="535"/>
        <v>0</v>
      </c>
      <c r="P610" s="26">
        <f t="shared" si="535"/>
        <v>0</v>
      </c>
      <c r="Q610" s="26">
        <f t="shared" si="535"/>
        <v>5600</v>
      </c>
      <c r="R610" s="26">
        <f t="shared" si="535"/>
        <v>0</v>
      </c>
      <c r="S610" s="26">
        <f t="shared" si="535"/>
        <v>5600</v>
      </c>
      <c r="T610" s="26">
        <f t="shared" si="535"/>
        <v>0</v>
      </c>
      <c r="U610" s="27">
        <f t="shared" si="535"/>
        <v>0</v>
      </c>
      <c r="V610" s="27">
        <f t="shared" si="535"/>
        <v>0</v>
      </c>
      <c r="W610" s="27">
        <f t="shared" si="535"/>
        <v>5600</v>
      </c>
      <c r="X610" s="27">
        <f t="shared" si="535"/>
        <v>0</v>
      </c>
      <c r="Y610" s="59"/>
    </row>
    <row r="611" spans="1:25" ht="24">
      <c r="A611" s="28" t="s">
        <v>30</v>
      </c>
      <c r="B611" s="24">
        <v>709</v>
      </c>
      <c r="C611" s="25" t="s">
        <v>18</v>
      </c>
      <c r="D611" s="25" t="s">
        <v>46</v>
      </c>
      <c r="E611" s="25" t="s">
        <v>53</v>
      </c>
      <c r="F611" s="24">
        <v>200</v>
      </c>
      <c r="G611" s="26">
        <v>5600</v>
      </c>
      <c r="H611" s="26"/>
      <c r="I611" s="26"/>
      <c r="J611" s="26"/>
      <c r="K611" s="26">
        <f>G611+I611</f>
        <v>5600</v>
      </c>
      <c r="L611" s="26">
        <f>H611+J611</f>
        <v>0</v>
      </c>
      <c r="M611" s="26">
        <v>5600</v>
      </c>
      <c r="N611" s="26"/>
      <c r="O611" s="26"/>
      <c r="P611" s="26"/>
      <c r="Q611" s="26">
        <f>M611+O611</f>
        <v>5600</v>
      </c>
      <c r="R611" s="26">
        <f>N611+P611</f>
        <v>0</v>
      </c>
      <c r="S611" s="26">
        <v>5600</v>
      </c>
      <c r="T611" s="26"/>
      <c r="U611" s="27"/>
      <c r="V611" s="27"/>
      <c r="W611" s="27">
        <f>S611+U611</f>
        <v>5600</v>
      </c>
      <c r="X611" s="27">
        <f>T611+V611</f>
        <v>0</v>
      </c>
      <c r="Y611" s="59"/>
    </row>
    <row r="612" spans="1:25" hidden="1">
      <c r="A612" s="28" t="s">
        <v>54</v>
      </c>
      <c r="B612" s="24">
        <v>709</v>
      </c>
      <c r="C612" s="25" t="s">
        <v>18</v>
      </c>
      <c r="D612" s="25" t="s">
        <v>46</v>
      </c>
      <c r="E612" s="25" t="s">
        <v>53</v>
      </c>
      <c r="F612" s="24">
        <v>800</v>
      </c>
      <c r="G612" s="26">
        <f>61.07-61.07</f>
        <v>0</v>
      </c>
      <c r="H612" s="26"/>
      <c r="I612" s="26"/>
      <c r="J612" s="26"/>
      <c r="K612" s="26">
        <f>G612+I612</f>
        <v>0</v>
      </c>
      <c r="L612" s="26">
        <f>H612+J612</f>
        <v>0</v>
      </c>
      <c r="M612" s="26">
        <v>0</v>
      </c>
      <c r="N612" s="26"/>
      <c r="O612" s="26"/>
      <c r="P612" s="26"/>
      <c r="Q612" s="26">
        <f>M612+O612</f>
        <v>0</v>
      </c>
      <c r="R612" s="26">
        <f>N612+P612</f>
        <v>0</v>
      </c>
      <c r="S612" s="26">
        <f>61.07-61.07</f>
        <v>0</v>
      </c>
      <c r="T612" s="26"/>
      <c r="U612" s="27"/>
      <c r="V612" s="27"/>
      <c r="W612" s="27">
        <f>S612+U612</f>
        <v>0</v>
      </c>
      <c r="X612" s="27">
        <f>T612+V612</f>
        <v>0</v>
      </c>
      <c r="Y612" s="59"/>
    </row>
    <row r="613" spans="1:25">
      <c r="A613" s="28" t="s">
        <v>445</v>
      </c>
      <c r="B613" s="24">
        <v>709</v>
      </c>
      <c r="C613" s="25" t="s">
        <v>18</v>
      </c>
      <c r="D613" s="25" t="s">
        <v>46</v>
      </c>
      <c r="E613" s="25" t="s">
        <v>446</v>
      </c>
      <c r="F613" s="24"/>
      <c r="G613" s="26">
        <f t="shared" ref="G613:V616" si="536">G614</f>
        <v>7622342.54</v>
      </c>
      <c r="H613" s="26">
        <f t="shared" si="536"/>
        <v>0</v>
      </c>
      <c r="I613" s="26">
        <f t="shared" si="536"/>
        <v>0</v>
      </c>
      <c r="J613" s="26">
        <f t="shared" si="536"/>
        <v>0</v>
      </c>
      <c r="K613" s="26">
        <f t="shared" si="536"/>
        <v>7622342.54</v>
      </c>
      <c r="L613" s="26">
        <f t="shared" si="536"/>
        <v>0</v>
      </c>
      <c r="M613" s="26">
        <f t="shared" si="536"/>
        <v>7622342.54</v>
      </c>
      <c r="N613" s="26">
        <f t="shared" si="536"/>
        <v>0</v>
      </c>
      <c r="O613" s="26">
        <f t="shared" si="536"/>
        <v>0</v>
      </c>
      <c r="P613" s="26">
        <f t="shared" si="536"/>
        <v>0</v>
      </c>
      <c r="Q613" s="26">
        <f t="shared" si="536"/>
        <v>7622342.54</v>
      </c>
      <c r="R613" s="26">
        <f t="shared" si="536"/>
        <v>0</v>
      </c>
      <c r="S613" s="26">
        <f t="shared" si="536"/>
        <v>7622342.54</v>
      </c>
      <c r="T613" s="26">
        <f t="shared" si="536"/>
        <v>0</v>
      </c>
      <c r="U613" s="27">
        <f t="shared" si="536"/>
        <v>0</v>
      </c>
      <c r="V613" s="27">
        <f t="shared" si="536"/>
        <v>0</v>
      </c>
      <c r="W613" s="27">
        <f t="shared" ref="T613:X616" si="537">W614</f>
        <v>7622342.54</v>
      </c>
      <c r="X613" s="27">
        <f t="shared" si="537"/>
        <v>0</v>
      </c>
      <c r="Y613" s="59"/>
    </row>
    <row r="614" spans="1:25" ht="24">
      <c r="A614" s="28" t="s">
        <v>447</v>
      </c>
      <c r="B614" s="24">
        <v>709</v>
      </c>
      <c r="C614" s="25" t="s">
        <v>18</v>
      </c>
      <c r="D614" s="25" t="s">
        <v>46</v>
      </c>
      <c r="E614" s="25" t="s">
        <v>448</v>
      </c>
      <c r="F614" s="24"/>
      <c r="G614" s="26">
        <f>G615</f>
        <v>7622342.54</v>
      </c>
      <c r="H614" s="26">
        <f t="shared" si="536"/>
        <v>0</v>
      </c>
      <c r="I614" s="26">
        <f t="shared" si="536"/>
        <v>0</v>
      </c>
      <c r="J614" s="26">
        <f t="shared" si="536"/>
        <v>0</v>
      </c>
      <c r="K614" s="26">
        <f t="shared" si="536"/>
        <v>7622342.54</v>
      </c>
      <c r="L614" s="26">
        <f t="shared" si="536"/>
        <v>0</v>
      </c>
      <c r="M614" s="26">
        <f>M615</f>
        <v>7622342.54</v>
      </c>
      <c r="N614" s="26">
        <f t="shared" si="536"/>
        <v>0</v>
      </c>
      <c r="O614" s="26">
        <f t="shared" si="536"/>
        <v>0</v>
      </c>
      <c r="P614" s="26">
        <f t="shared" si="536"/>
        <v>0</v>
      </c>
      <c r="Q614" s="26">
        <f t="shared" si="536"/>
        <v>7622342.54</v>
      </c>
      <c r="R614" s="26">
        <f t="shared" si="536"/>
        <v>0</v>
      </c>
      <c r="S614" s="26">
        <f>S615</f>
        <v>7622342.54</v>
      </c>
      <c r="T614" s="26">
        <f t="shared" si="537"/>
        <v>0</v>
      </c>
      <c r="U614" s="27">
        <f t="shared" si="537"/>
        <v>0</v>
      </c>
      <c r="V614" s="27">
        <f t="shared" si="537"/>
        <v>0</v>
      </c>
      <c r="W614" s="27">
        <f t="shared" si="537"/>
        <v>7622342.54</v>
      </c>
      <c r="X614" s="27">
        <f t="shared" si="537"/>
        <v>0</v>
      </c>
      <c r="Y614" s="59"/>
    </row>
    <row r="615" spans="1:25" ht="24">
      <c r="A615" s="28" t="s">
        <v>449</v>
      </c>
      <c r="B615" s="24">
        <v>709</v>
      </c>
      <c r="C615" s="25" t="s">
        <v>18</v>
      </c>
      <c r="D615" s="25" t="s">
        <v>46</v>
      </c>
      <c r="E615" s="25" t="s">
        <v>450</v>
      </c>
      <c r="F615" s="24"/>
      <c r="G615" s="26">
        <f>G616+G618</f>
        <v>7622342.54</v>
      </c>
      <c r="H615" s="26">
        <f t="shared" ref="H615:X615" si="538">H616+H618</f>
        <v>0</v>
      </c>
      <c r="I615" s="26">
        <f t="shared" si="538"/>
        <v>0</v>
      </c>
      <c r="J615" s="26">
        <f t="shared" si="538"/>
        <v>0</v>
      </c>
      <c r="K615" s="26">
        <f t="shared" si="538"/>
        <v>7622342.54</v>
      </c>
      <c r="L615" s="26">
        <f t="shared" si="538"/>
        <v>0</v>
      </c>
      <c r="M615" s="26">
        <f t="shared" si="538"/>
        <v>7622342.54</v>
      </c>
      <c r="N615" s="26">
        <f t="shared" si="538"/>
        <v>0</v>
      </c>
      <c r="O615" s="26">
        <f t="shared" si="538"/>
        <v>0</v>
      </c>
      <c r="P615" s="26">
        <f t="shared" si="538"/>
        <v>0</v>
      </c>
      <c r="Q615" s="26">
        <f t="shared" si="538"/>
        <v>7622342.54</v>
      </c>
      <c r="R615" s="26">
        <f t="shared" si="538"/>
        <v>0</v>
      </c>
      <c r="S615" s="26">
        <f t="shared" si="538"/>
        <v>7622342.54</v>
      </c>
      <c r="T615" s="26">
        <f t="shared" si="538"/>
        <v>0</v>
      </c>
      <c r="U615" s="26">
        <f t="shared" si="538"/>
        <v>0</v>
      </c>
      <c r="V615" s="26">
        <f t="shared" si="538"/>
        <v>0</v>
      </c>
      <c r="W615" s="26">
        <f t="shared" si="538"/>
        <v>7622342.54</v>
      </c>
      <c r="X615" s="26">
        <f t="shared" si="538"/>
        <v>0</v>
      </c>
      <c r="Y615" s="59"/>
    </row>
    <row r="616" spans="1:25" ht="24">
      <c r="A616" s="28" t="s">
        <v>55</v>
      </c>
      <c r="B616" s="24">
        <v>709</v>
      </c>
      <c r="C616" s="25" t="s">
        <v>18</v>
      </c>
      <c r="D616" s="25" t="s">
        <v>46</v>
      </c>
      <c r="E616" s="25" t="s">
        <v>451</v>
      </c>
      <c r="F616" s="24"/>
      <c r="G616" s="26">
        <f>G617</f>
        <v>7622342.54</v>
      </c>
      <c r="H616" s="26">
        <f t="shared" si="536"/>
        <v>0</v>
      </c>
      <c r="I616" s="26">
        <f t="shared" si="536"/>
        <v>0</v>
      </c>
      <c r="J616" s="26">
        <f t="shared" si="536"/>
        <v>0</v>
      </c>
      <c r="K616" s="26">
        <f t="shared" si="536"/>
        <v>7622342.54</v>
      </c>
      <c r="L616" s="26">
        <f t="shared" si="536"/>
        <v>0</v>
      </c>
      <c r="M616" s="26">
        <f>M617</f>
        <v>7622342.54</v>
      </c>
      <c r="N616" s="26">
        <f t="shared" si="536"/>
        <v>0</v>
      </c>
      <c r="O616" s="26">
        <f t="shared" si="536"/>
        <v>0</v>
      </c>
      <c r="P616" s="26">
        <f t="shared" si="536"/>
        <v>0</v>
      </c>
      <c r="Q616" s="26">
        <f t="shared" si="536"/>
        <v>7622342.54</v>
      </c>
      <c r="R616" s="26">
        <f t="shared" si="536"/>
        <v>0</v>
      </c>
      <c r="S616" s="26">
        <f>S617</f>
        <v>7622342.54</v>
      </c>
      <c r="T616" s="26">
        <f t="shared" si="537"/>
        <v>0</v>
      </c>
      <c r="U616" s="27">
        <f t="shared" si="537"/>
        <v>0</v>
      </c>
      <c r="V616" s="27">
        <f t="shared" si="537"/>
        <v>0</v>
      </c>
      <c r="W616" s="27">
        <f t="shared" si="537"/>
        <v>7622342.54</v>
      </c>
      <c r="X616" s="27">
        <f t="shared" si="537"/>
        <v>0</v>
      </c>
      <c r="Y616" s="59"/>
    </row>
    <row r="617" spans="1:25" ht="48">
      <c r="A617" s="28" t="s">
        <v>29</v>
      </c>
      <c r="B617" s="24">
        <v>709</v>
      </c>
      <c r="C617" s="25" t="s">
        <v>18</v>
      </c>
      <c r="D617" s="25" t="s">
        <v>46</v>
      </c>
      <c r="E617" s="25" t="s">
        <v>451</v>
      </c>
      <c r="F617" s="24">
        <v>100</v>
      </c>
      <c r="G617" s="26">
        <v>7622342.54</v>
      </c>
      <c r="H617" s="26"/>
      <c r="I617" s="26"/>
      <c r="J617" s="26"/>
      <c r="K617" s="26">
        <f>G617+I617</f>
        <v>7622342.54</v>
      </c>
      <c r="L617" s="26">
        <f>H617+J617</f>
        <v>0</v>
      </c>
      <c r="M617" s="26">
        <v>7622342.54</v>
      </c>
      <c r="N617" s="26"/>
      <c r="O617" s="26"/>
      <c r="P617" s="26"/>
      <c r="Q617" s="26">
        <f>M617+O617</f>
        <v>7622342.54</v>
      </c>
      <c r="R617" s="26">
        <f>N617+P617</f>
        <v>0</v>
      </c>
      <c r="S617" s="26">
        <v>7622342.54</v>
      </c>
      <c r="T617" s="26"/>
      <c r="U617" s="26"/>
      <c r="V617" s="27"/>
      <c r="W617" s="27">
        <f>S617+U617</f>
        <v>7622342.54</v>
      </c>
      <c r="X617" s="27">
        <f>T617+V617</f>
        <v>0</v>
      </c>
      <c r="Y617" s="59"/>
    </row>
    <row r="618" spans="1:25" ht="60" hidden="1">
      <c r="A618" s="28" t="s">
        <v>219</v>
      </c>
      <c r="B618" s="24">
        <v>709</v>
      </c>
      <c r="C618" s="25" t="s">
        <v>18</v>
      </c>
      <c r="D618" s="25" t="s">
        <v>46</v>
      </c>
      <c r="E618" s="25" t="s">
        <v>452</v>
      </c>
      <c r="F618" s="24"/>
      <c r="G618" s="26">
        <f>G619</f>
        <v>0</v>
      </c>
      <c r="H618" s="26">
        <f t="shared" ref="H618:X618" si="539">H619</f>
        <v>0</v>
      </c>
      <c r="I618" s="26">
        <f t="shared" si="539"/>
        <v>0</v>
      </c>
      <c r="J618" s="26">
        <f t="shared" si="539"/>
        <v>0</v>
      </c>
      <c r="K618" s="26">
        <f t="shared" si="539"/>
        <v>0</v>
      </c>
      <c r="L618" s="26">
        <f t="shared" si="539"/>
        <v>0</v>
      </c>
      <c r="M618" s="26">
        <f t="shared" si="539"/>
        <v>0</v>
      </c>
      <c r="N618" s="26">
        <f t="shared" si="539"/>
        <v>0</v>
      </c>
      <c r="O618" s="26">
        <f t="shared" si="539"/>
        <v>0</v>
      </c>
      <c r="P618" s="26">
        <f t="shared" si="539"/>
        <v>0</v>
      </c>
      <c r="Q618" s="26">
        <f t="shared" si="539"/>
        <v>0</v>
      </c>
      <c r="R618" s="26">
        <f t="shared" si="539"/>
        <v>0</v>
      </c>
      <c r="S618" s="26">
        <f t="shared" si="539"/>
        <v>0</v>
      </c>
      <c r="T618" s="26">
        <f t="shared" si="539"/>
        <v>0</v>
      </c>
      <c r="U618" s="26">
        <f t="shared" si="539"/>
        <v>0</v>
      </c>
      <c r="V618" s="26">
        <f t="shared" si="539"/>
        <v>0</v>
      </c>
      <c r="W618" s="26">
        <f t="shared" si="539"/>
        <v>0</v>
      </c>
      <c r="X618" s="26">
        <f t="shared" si="539"/>
        <v>0</v>
      </c>
      <c r="Y618" s="59"/>
    </row>
    <row r="619" spans="1:25" ht="48" hidden="1">
      <c r="A619" s="28" t="s">
        <v>29</v>
      </c>
      <c r="B619" s="24">
        <v>709</v>
      </c>
      <c r="C619" s="25" t="s">
        <v>18</v>
      </c>
      <c r="D619" s="25" t="s">
        <v>46</v>
      </c>
      <c r="E619" s="25" t="s">
        <v>452</v>
      </c>
      <c r="F619" s="24">
        <v>100</v>
      </c>
      <c r="G619" s="26">
        <v>0</v>
      </c>
      <c r="H619" s="26"/>
      <c r="I619" s="26"/>
      <c r="J619" s="26"/>
      <c r="K619" s="26">
        <f>G619+I619</f>
        <v>0</v>
      </c>
      <c r="L619" s="26">
        <f>H619+J619</f>
        <v>0</v>
      </c>
      <c r="M619" s="26"/>
      <c r="N619" s="26"/>
      <c r="O619" s="26"/>
      <c r="P619" s="26"/>
      <c r="Q619" s="26">
        <f>M619+O619</f>
        <v>0</v>
      </c>
      <c r="R619" s="26">
        <f>N619+P619</f>
        <v>0</v>
      </c>
      <c r="S619" s="26"/>
      <c r="T619" s="26"/>
      <c r="U619" s="27"/>
      <c r="V619" s="27"/>
      <c r="W619" s="26">
        <f>S619+U619</f>
        <v>0</v>
      </c>
      <c r="X619" s="26">
        <f>T619+V619</f>
        <v>0</v>
      </c>
      <c r="Y619" s="59"/>
    </row>
    <row r="620" spans="1:25" hidden="1">
      <c r="A620" s="30" t="s">
        <v>35</v>
      </c>
      <c r="B620" s="24">
        <v>709</v>
      </c>
      <c r="C620" s="25" t="s">
        <v>18</v>
      </c>
      <c r="D620" s="25" t="s">
        <v>46</v>
      </c>
      <c r="E620" s="25" t="s">
        <v>36</v>
      </c>
      <c r="F620" s="24"/>
      <c r="G620" s="26">
        <f>G621</f>
        <v>0</v>
      </c>
      <c r="H620" s="26">
        <f t="shared" ref="H620:X622" si="540">H621</f>
        <v>0</v>
      </c>
      <c r="I620" s="26">
        <f t="shared" si="540"/>
        <v>0</v>
      </c>
      <c r="J620" s="26">
        <f t="shared" si="540"/>
        <v>0</v>
      </c>
      <c r="K620" s="26">
        <f t="shared" si="540"/>
        <v>0</v>
      </c>
      <c r="L620" s="26">
        <f t="shared" si="540"/>
        <v>0</v>
      </c>
      <c r="M620" s="26">
        <f t="shared" si="540"/>
        <v>0</v>
      </c>
      <c r="N620" s="26">
        <f t="shared" si="540"/>
        <v>0</v>
      </c>
      <c r="O620" s="26">
        <f t="shared" si="540"/>
        <v>0</v>
      </c>
      <c r="P620" s="26">
        <f t="shared" si="540"/>
        <v>0</v>
      </c>
      <c r="Q620" s="26">
        <f t="shared" si="540"/>
        <v>0</v>
      </c>
      <c r="R620" s="26">
        <f t="shared" si="540"/>
        <v>0</v>
      </c>
      <c r="S620" s="26">
        <f t="shared" si="540"/>
        <v>0</v>
      </c>
      <c r="T620" s="26">
        <f t="shared" si="540"/>
        <v>0</v>
      </c>
      <c r="U620" s="27">
        <f t="shared" si="540"/>
        <v>0</v>
      </c>
      <c r="V620" s="27">
        <f t="shared" si="540"/>
        <v>0</v>
      </c>
      <c r="W620" s="27">
        <f t="shared" si="540"/>
        <v>0</v>
      </c>
      <c r="X620" s="27">
        <f t="shared" si="540"/>
        <v>0</v>
      </c>
      <c r="Y620" s="59"/>
    </row>
    <row r="621" spans="1:25" ht="24" hidden="1">
      <c r="A621" s="30" t="s">
        <v>37</v>
      </c>
      <c r="B621" s="24">
        <v>709</v>
      </c>
      <c r="C621" s="25" t="s">
        <v>18</v>
      </c>
      <c r="D621" s="25" t="s">
        <v>46</v>
      </c>
      <c r="E621" s="25" t="s">
        <v>38</v>
      </c>
      <c r="F621" s="24"/>
      <c r="G621" s="26">
        <f>G622+G624+G626</f>
        <v>0</v>
      </c>
      <c r="H621" s="26">
        <f t="shared" ref="H621:X621" si="541">H622+H624+H626</f>
        <v>0</v>
      </c>
      <c r="I621" s="26">
        <f t="shared" si="541"/>
        <v>0</v>
      </c>
      <c r="J621" s="26">
        <f t="shared" si="541"/>
        <v>0</v>
      </c>
      <c r="K621" s="26">
        <f t="shared" si="541"/>
        <v>0</v>
      </c>
      <c r="L621" s="26">
        <f t="shared" si="541"/>
        <v>0</v>
      </c>
      <c r="M621" s="26">
        <f t="shared" si="541"/>
        <v>0</v>
      </c>
      <c r="N621" s="26">
        <f t="shared" si="541"/>
        <v>0</v>
      </c>
      <c r="O621" s="26">
        <f t="shared" si="541"/>
        <v>0</v>
      </c>
      <c r="P621" s="26">
        <f t="shared" si="541"/>
        <v>0</v>
      </c>
      <c r="Q621" s="26">
        <f t="shared" si="541"/>
        <v>0</v>
      </c>
      <c r="R621" s="26">
        <f t="shared" si="541"/>
        <v>0</v>
      </c>
      <c r="S621" s="26">
        <f t="shared" si="541"/>
        <v>0</v>
      </c>
      <c r="T621" s="26">
        <f t="shared" si="541"/>
        <v>0</v>
      </c>
      <c r="U621" s="26">
        <f t="shared" si="541"/>
        <v>0</v>
      </c>
      <c r="V621" s="26">
        <f t="shared" si="541"/>
        <v>0</v>
      </c>
      <c r="W621" s="26">
        <f t="shared" si="541"/>
        <v>0</v>
      </c>
      <c r="X621" s="26">
        <f t="shared" si="541"/>
        <v>0</v>
      </c>
      <c r="Y621" s="59"/>
    </row>
    <row r="622" spans="1:25" ht="24" hidden="1">
      <c r="A622" s="28" t="s">
        <v>60</v>
      </c>
      <c r="B622" s="24">
        <v>709</v>
      </c>
      <c r="C622" s="25" t="s">
        <v>18</v>
      </c>
      <c r="D622" s="25" t="s">
        <v>46</v>
      </c>
      <c r="E622" s="25" t="s">
        <v>61</v>
      </c>
      <c r="F622" s="24"/>
      <c r="G622" s="26">
        <f>G623</f>
        <v>0</v>
      </c>
      <c r="H622" s="26">
        <f t="shared" si="540"/>
        <v>0</v>
      </c>
      <c r="I622" s="26">
        <f t="shared" si="540"/>
        <v>0</v>
      </c>
      <c r="J622" s="26">
        <f t="shared" si="540"/>
        <v>0</v>
      </c>
      <c r="K622" s="26">
        <f t="shared" si="540"/>
        <v>0</v>
      </c>
      <c r="L622" s="26">
        <f t="shared" si="540"/>
        <v>0</v>
      </c>
      <c r="M622" s="26">
        <f t="shared" si="540"/>
        <v>0</v>
      </c>
      <c r="N622" s="26">
        <f t="shared" si="540"/>
        <v>0</v>
      </c>
      <c r="O622" s="26">
        <f t="shared" si="540"/>
        <v>0</v>
      </c>
      <c r="P622" s="26">
        <f t="shared" si="540"/>
        <v>0</v>
      </c>
      <c r="Q622" s="26">
        <f t="shared" si="540"/>
        <v>0</v>
      </c>
      <c r="R622" s="26">
        <f t="shared" si="540"/>
        <v>0</v>
      </c>
      <c r="S622" s="26">
        <f t="shared" si="540"/>
        <v>0</v>
      </c>
      <c r="T622" s="26">
        <f t="shared" si="540"/>
        <v>0</v>
      </c>
      <c r="U622" s="27">
        <f t="shared" si="540"/>
        <v>0</v>
      </c>
      <c r="V622" s="27">
        <f t="shared" si="540"/>
        <v>0</v>
      </c>
      <c r="W622" s="27">
        <f>W623</f>
        <v>0</v>
      </c>
      <c r="X622" s="27">
        <f t="shared" si="540"/>
        <v>0</v>
      </c>
      <c r="Y622" s="59"/>
    </row>
    <row r="623" spans="1:25" ht="48" hidden="1">
      <c r="A623" s="28" t="s">
        <v>29</v>
      </c>
      <c r="B623" s="24">
        <v>709</v>
      </c>
      <c r="C623" s="25" t="s">
        <v>18</v>
      </c>
      <c r="D623" s="25" t="s">
        <v>46</v>
      </c>
      <c r="E623" s="25" t="s">
        <v>61</v>
      </c>
      <c r="F623" s="24">
        <v>100</v>
      </c>
      <c r="G623" s="26"/>
      <c r="H623" s="26"/>
      <c r="I623" s="26"/>
      <c r="J623" s="26"/>
      <c r="K623" s="26">
        <f>G623+I623</f>
        <v>0</v>
      </c>
      <c r="L623" s="26">
        <f>H623+J623</f>
        <v>0</v>
      </c>
      <c r="M623" s="26"/>
      <c r="N623" s="26"/>
      <c r="O623" s="26"/>
      <c r="P623" s="26"/>
      <c r="Q623" s="26">
        <f>M623+O623</f>
        <v>0</v>
      </c>
      <c r="R623" s="26">
        <f>N623+P623</f>
        <v>0</v>
      </c>
      <c r="S623" s="26"/>
      <c r="T623" s="26"/>
      <c r="U623" s="27"/>
      <c r="V623" s="27"/>
      <c r="W623" s="26">
        <f>S623+U623</f>
        <v>0</v>
      </c>
      <c r="X623" s="26">
        <f>T623+V623</f>
        <v>0</v>
      </c>
      <c r="Y623" s="59"/>
    </row>
    <row r="624" spans="1:25" ht="87" hidden="1" customHeight="1">
      <c r="A624" s="28" t="s">
        <v>41</v>
      </c>
      <c r="B624" s="24">
        <v>709</v>
      </c>
      <c r="C624" s="25" t="s">
        <v>18</v>
      </c>
      <c r="D624" s="25" t="s">
        <v>46</v>
      </c>
      <c r="E624" s="25" t="s">
        <v>42</v>
      </c>
      <c r="F624" s="24"/>
      <c r="G624" s="26">
        <f>G625</f>
        <v>0</v>
      </c>
      <c r="H624" s="26">
        <f t="shared" ref="H624:X624" si="542">H625</f>
        <v>0</v>
      </c>
      <c r="I624" s="26">
        <f t="shared" si="542"/>
        <v>0</v>
      </c>
      <c r="J624" s="26">
        <f t="shared" si="542"/>
        <v>0</v>
      </c>
      <c r="K624" s="26">
        <f t="shared" si="542"/>
        <v>0</v>
      </c>
      <c r="L624" s="26">
        <f t="shared" si="542"/>
        <v>0</v>
      </c>
      <c r="M624" s="26">
        <f t="shared" si="542"/>
        <v>0</v>
      </c>
      <c r="N624" s="26">
        <f t="shared" si="542"/>
        <v>0</v>
      </c>
      <c r="O624" s="26">
        <f t="shared" si="542"/>
        <v>0</v>
      </c>
      <c r="P624" s="26">
        <f t="shared" si="542"/>
        <v>0</v>
      </c>
      <c r="Q624" s="26">
        <f t="shared" si="542"/>
        <v>0</v>
      </c>
      <c r="R624" s="26">
        <f t="shared" si="542"/>
        <v>0</v>
      </c>
      <c r="S624" s="26">
        <f t="shared" si="542"/>
        <v>0</v>
      </c>
      <c r="T624" s="26">
        <f t="shared" si="542"/>
        <v>0</v>
      </c>
      <c r="U624" s="26">
        <f t="shared" si="542"/>
        <v>0</v>
      </c>
      <c r="V624" s="26">
        <f t="shared" si="542"/>
        <v>0</v>
      </c>
      <c r="W624" s="26">
        <f t="shared" si="542"/>
        <v>0</v>
      </c>
      <c r="X624" s="26">
        <f t="shared" si="542"/>
        <v>0</v>
      </c>
      <c r="Y624" s="59"/>
    </row>
    <row r="625" spans="1:25" ht="48" hidden="1">
      <c r="A625" s="28" t="s">
        <v>29</v>
      </c>
      <c r="B625" s="24">
        <v>709</v>
      </c>
      <c r="C625" s="25" t="s">
        <v>18</v>
      </c>
      <c r="D625" s="25" t="s">
        <v>46</v>
      </c>
      <c r="E625" s="25" t="s">
        <v>42</v>
      </c>
      <c r="F625" s="24">
        <v>100</v>
      </c>
      <c r="G625" s="26"/>
      <c r="H625" s="26">
        <f>G625</f>
        <v>0</v>
      </c>
      <c r="I625" s="26"/>
      <c r="J625" s="26"/>
      <c r="K625" s="26">
        <f>G625+I625</f>
        <v>0</v>
      </c>
      <c r="L625" s="26">
        <f>H625+J625</f>
        <v>0</v>
      </c>
      <c r="M625" s="26"/>
      <c r="N625" s="26"/>
      <c r="O625" s="26"/>
      <c r="P625" s="26"/>
      <c r="Q625" s="26">
        <f>M625+O625</f>
        <v>0</v>
      </c>
      <c r="R625" s="26">
        <f>N625+P625</f>
        <v>0</v>
      </c>
      <c r="S625" s="26"/>
      <c r="T625" s="26"/>
      <c r="U625" s="27"/>
      <c r="V625" s="27"/>
      <c r="W625" s="26">
        <f>S625+U625</f>
        <v>0</v>
      </c>
      <c r="X625" s="26">
        <f>T625+V625</f>
        <v>0</v>
      </c>
      <c r="Y625" s="59"/>
    </row>
    <row r="626" spans="1:25" ht="72" hidden="1">
      <c r="A626" s="28" t="s">
        <v>43</v>
      </c>
      <c r="B626" s="24">
        <v>709</v>
      </c>
      <c r="C626" s="25" t="s">
        <v>18</v>
      </c>
      <c r="D626" s="25" t="s">
        <v>46</v>
      </c>
      <c r="E626" s="25" t="s">
        <v>44</v>
      </c>
      <c r="F626" s="24"/>
      <c r="G626" s="26">
        <f>G627</f>
        <v>0</v>
      </c>
      <c r="H626" s="26">
        <f t="shared" ref="H626:X626" si="543">H627</f>
        <v>0</v>
      </c>
      <c r="I626" s="26">
        <f t="shared" si="543"/>
        <v>0</v>
      </c>
      <c r="J626" s="26">
        <f t="shared" si="543"/>
        <v>0</v>
      </c>
      <c r="K626" s="26">
        <f t="shared" si="543"/>
        <v>0</v>
      </c>
      <c r="L626" s="26">
        <f t="shared" si="543"/>
        <v>0</v>
      </c>
      <c r="M626" s="26">
        <f t="shared" si="543"/>
        <v>0</v>
      </c>
      <c r="N626" s="26">
        <f t="shared" si="543"/>
        <v>0</v>
      </c>
      <c r="O626" s="26">
        <f t="shared" si="543"/>
        <v>0</v>
      </c>
      <c r="P626" s="26">
        <f t="shared" si="543"/>
        <v>0</v>
      </c>
      <c r="Q626" s="26">
        <f t="shared" si="543"/>
        <v>0</v>
      </c>
      <c r="R626" s="26">
        <f t="shared" si="543"/>
        <v>0</v>
      </c>
      <c r="S626" s="26">
        <f t="shared" si="543"/>
        <v>0</v>
      </c>
      <c r="T626" s="26">
        <f t="shared" si="543"/>
        <v>0</v>
      </c>
      <c r="U626" s="26">
        <f t="shared" si="543"/>
        <v>0</v>
      </c>
      <c r="V626" s="26">
        <f t="shared" si="543"/>
        <v>0</v>
      </c>
      <c r="W626" s="26">
        <f t="shared" si="543"/>
        <v>0</v>
      </c>
      <c r="X626" s="26">
        <f t="shared" si="543"/>
        <v>0</v>
      </c>
      <c r="Y626" s="59"/>
    </row>
    <row r="627" spans="1:25" ht="48" hidden="1">
      <c r="A627" s="28" t="s">
        <v>29</v>
      </c>
      <c r="B627" s="24">
        <v>709</v>
      </c>
      <c r="C627" s="25" t="s">
        <v>18</v>
      </c>
      <c r="D627" s="25" t="s">
        <v>46</v>
      </c>
      <c r="E627" s="25" t="s">
        <v>44</v>
      </c>
      <c r="F627" s="24">
        <v>100</v>
      </c>
      <c r="G627" s="26"/>
      <c r="H627" s="26">
        <f>G627</f>
        <v>0</v>
      </c>
      <c r="I627" s="26"/>
      <c r="J627" s="26">
        <f>I627</f>
        <v>0</v>
      </c>
      <c r="K627" s="26">
        <f>G627+I627</f>
        <v>0</v>
      </c>
      <c r="L627" s="26">
        <f>H627+J627</f>
        <v>0</v>
      </c>
      <c r="M627" s="26"/>
      <c r="N627" s="26"/>
      <c r="O627" s="26"/>
      <c r="P627" s="26"/>
      <c r="Q627" s="26">
        <f>M627+O627</f>
        <v>0</v>
      </c>
      <c r="R627" s="26">
        <f>N627+P627</f>
        <v>0</v>
      </c>
      <c r="S627" s="26"/>
      <c r="T627" s="26"/>
      <c r="U627" s="27"/>
      <c r="V627" s="27"/>
      <c r="W627" s="26">
        <f>S627+U627</f>
        <v>0</v>
      </c>
      <c r="X627" s="26">
        <f>T627+V627</f>
        <v>0</v>
      </c>
      <c r="Y627" s="59"/>
    </row>
    <row r="628" spans="1:25">
      <c r="A628" s="28" t="s">
        <v>70</v>
      </c>
      <c r="B628" s="24">
        <v>709</v>
      </c>
      <c r="C628" s="25" t="s">
        <v>18</v>
      </c>
      <c r="D628" s="25" t="s">
        <v>71</v>
      </c>
      <c r="E628" s="25"/>
      <c r="F628" s="24"/>
      <c r="G628" s="26">
        <f t="shared" ref="G628:X628" si="544">G635+G629+G640</f>
        <v>18200</v>
      </c>
      <c r="H628" s="26">
        <f t="shared" si="544"/>
        <v>0</v>
      </c>
      <c r="I628" s="26">
        <f t="shared" si="544"/>
        <v>0</v>
      </c>
      <c r="J628" s="26">
        <f t="shared" si="544"/>
        <v>0</v>
      </c>
      <c r="K628" s="26">
        <f t="shared" si="544"/>
        <v>18200</v>
      </c>
      <c r="L628" s="26">
        <f t="shared" si="544"/>
        <v>0</v>
      </c>
      <c r="M628" s="26">
        <f t="shared" si="544"/>
        <v>18200</v>
      </c>
      <c r="N628" s="26">
        <f t="shared" si="544"/>
        <v>0</v>
      </c>
      <c r="O628" s="26">
        <f t="shared" si="544"/>
        <v>0</v>
      </c>
      <c r="P628" s="26">
        <f t="shared" si="544"/>
        <v>0</v>
      </c>
      <c r="Q628" s="26">
        <f t="shared" si="544"/>
        <v>18200</v>
      </c>
      <c r="R628" s="26">
        <f t="shared" si="544"/>
        <v>0</v>
      </c>
      <c r="S628" s="26">
        <f t="shared" si="544"/>
        <v>18200</v>
      </c>
      <c r="T628" s="26">
        <f t="shared" si="544"/>
        <v>0</v>
      </c>
      <c r="U628" s="27">
        <f t="shared" si="544"/>
        <v>0</v>
      </c>
      <c r="V628" s="27">
        <f t="shared" si="544"/>
        <v>0</v>
      </c>
      <c r="W628" s="27">
        <f t="shared" si="544"/>
        <v>18200</v>
      </c>
      <c r="X628" s="27">
        <f t="shared" si="544"/>
        <v>0</v>
      </c>
      <c r="Y628" s="59"/>
    </row>
    <row r="629" spans="1:25" ht="24" hidden="1">
      <c r="A629" s="23" t="s">
        <v>72</v>
      </c>
      <c r="B629" s="24">
        <v>709</v>
      </c>
      <c r="C629" s="25" t="s">
        <v>18</v>
      </c>
      <c r="D629" s="25" t="s">
        <v>71</v>
      </c>
      <c r="E629" s="25" t="s">
        <v>73</v>
      </c>
      <c r="F629" s="24"/>
      <c r="G629" s="26">
        <f>G630</f>
        <v>0</v>
      </c>
      <c r="H629" s="26">
        <f t="shared" ref="H629:L631" si="545">H630</f>
        <v>0</v>
      </c>
      <c r="I629" s="26">
        <f t="shared" si="545"/>
        <v>0</v>
      </c>
      <c r="J629" s="26">
        <f t="shared" si="545"/>
        <v>0</v>
      </c>
      <c r="K629" s="26">
        <f t="shared" si="545"/>
        <v>0</v>
      </c>
      <c r="L629" s="26">
        <f t="shared" si="545"/>
        <v>0</v>
      </c>
      <c r="M629" s="26">
        <f>M630</f>
        <v>0</v>
      </c>
      <c r="N629" s="26">
        <f t="shared" ref="N629:R631" si="546">N630</f>
        <v>0</v>
      </c>
      <c r="O629" s="26">
        <f t="shared" si="546"/>
        <v>0</v>
      </c>
      <c r="P629" s="26">
        <f t="shared" si="546"/>
        <v>0</v>
      </c>
      <c r="Q629" s="26">
        <f t="shared" si="546"/>
        <v>0</v>
      </c>
      <c r="R629" s="26">
        <f t="shared" si="546"/>
        <v>0</v>
      </c>
      <c r="S629" s="26">
        <f>S630</f>
        <v>0</v>
      </c>
      <c r="T629" s="26">
        <f t="shared" ref="T629:X631" si="547">T630</f>
        <v>0</v>
      </c>
      <c r="U629" s="27">
        <f t="shared" si="547"/>
        <v>0</v>
      </c>
      <c r="V629" s="27">
        <f t="shared" si="547"/>
        <v>0</v>
      </c>
      <c r="W629" s="27">
        <f t="shared" si="547"/>
        <v>0</v>
      </c>
      <c r="X629" s="27">
        <f t="shared" si="547"/>
        <v>0</v>
      </c>
      <c r="Y629" s="59"/>
    </row>
    <row r="630" spans="1:25" ht="24" hidden="1">
      <c r="A630" s="28" t="s">
        <v>74</v>
      </c>
      <c r="B630" s="24">
        <v>709</v>
      </c>
      <c r="C630" s="25" t="s">
        <v>18</v>
      </c>
      <c r="D630" s="25" t="s">
        <v>71</v>
      </c>
      <c r="E630" s="25" t="s">
        <v>75</v>
      </c>
      <c r="F630" s="24"/>
      <c r="G630" s="26">
        <f>G631</f>
        <v>0</v>
      </c>
      <c r="H630" s="26">
        <f t="shared" si="545"/>
        <v>0</v>
      </c>
      <c r="I630" s="26">
        <f t="shared" si="545"/>
        <v>0</v>
      </c>
      <c r="J630" s="26">
        <f t="shared" si="545"/>
        <v>0</v>
      </c>
      <c r="K630" s="26">
        <f t="shared" si="545"/>
        <v>0</v>
      </c>
      <c r="L630" s="26">
        <f t="shared" si="545"/>
        <v>0</v>
      </c>
      <c r="M630" s="26">
        <f>M631</f>
        <v>0</v>
      </c>
      <c r="N630" s="26">
        <f t="shared" si="546"/>
        <v>0</v>
      </c>
      <c r="O630" s="26">
        <f t="shared" si="546"/>
        <v>0</v>
      </c>
      <c r="P630" s="26">
        <f t="shared" si="546"/>
        <v>0</v>
      </c>
      <c r="Q630" s="26">
        <f t="shared" si="546"/>
        <v>0</v>
      </c>
      <c r="R630" s="26">
        <f t="shared" si="546"/>
        <v>0</v>
      </c>
      <c r="S630" s="26">
        <f>S631</f>
        <v>0</v>
      </c>
      <c r="T630" s="26">
        <f t="shared" si="547"/>
        <v>0</v>
      </c>
      <c r="U630" s="27">
        <f t="shared" si="547"/>
        <v>0</v>
      </c>
      <c r="V630" s="27">
        <f t="shared" si="547"/>
        <v>0</v>
      </c>
      <c r="W630" s="27">
        <f t="shared" si="547"/>
        <v>0</v>
      </c>
      <c r="X630" s="27">
        <f t="shared" si="547"/>
        <v>0</v>
      </c>
      <c r="Y630" s="59"/>
    </row>
    <row r="631" spans="1:25" ht="36" hidden="1">
      <c r="A631" s="28" t="s">
        <v>76</v>
      </c>
      <c r="B631" s="24">
        <v>709</v>
      </c>
      <c r="C631" s="25" t="s">
        <v>18</v>
      </c>
      <c r="D631" s="25" t="s">
        <v>71</v>
      </c>
      <c r="E631" s="25" t="s">
        <v>77</v>
      </c>
      <c r="F631" s="24"/>
      <c r="G631" s="26">
        <f>G632</f>
        <v>0</v>
      </c>
      <c r="H631" s="26">
        <f t="shared" si="545"/>
        <v>0</v>
      </c>
      <c r="I631" s="26">
        <f t="shared" si="545"/>
        <v>0</v>
      </c>
      <c r="J631" s="26">
        <f t="shared" si="545"/>
        <v>0</v>
      </c>
      <c r="K631" s="26">
        <f t="shared" si="545"/>
        <v>0</v>
      </c>
      <c r="L631" s="26">
        <f t="shared" si="545"/>
        <v>0</v>
      </c>
      <c r="M631" s="26">
        <f>M632</f>
        <v>0</v>
      </c>
      <c r="N631" s="26">
        <f t="shared" si="546"/>
        <v>0</v>
      </c>
      <c r="O631" s="26">
        <f t="shared" si="546"/>
        <v>0</v>
      </c>
      <c r="P631" s="26">
        <f t="shared" si="546"/>
        <v>0</v>
      </c>
      <c r="Q631" s="26">
        <f t="shared" si="546"/>
        <v>0</v>
      </c>
      <c r="R631" s="26">
        <f t="shared" si="546"/>
        <v>0</v>
      </c>
      <c r="S631" s="26">
        <f>S632</f>
        <v>0</v>
      </c>
      <c r="T631" s="26">
        <f t="shared" si="547"/>
        <v>0</v>
      </c>
      <c r="U631" s="27">
        <f t="shared" si="547"/>
        <v>0</v>
      </c>
      <c r="V631" s="27">
        <f t="shared" si="547"/>
        <v>0</v>
      </c>
      <c r="W631" s="27">
        <f t="shared" si="547"/>
        <v>0</v>
      </c>
      <c r="X631" s="27">
        <f t="shared" si="547"/>
        <v>0</v>
      </c>
      <c r="Y631" s="59"/>
    </row>
    <row r="632" spans="1:25" ht="48" hidden="1">
      <c r="A632" s="28" t="s">
        <v>78</v>
      </c>
      <c r="B632" s="24">
        <v>709</v>
      </c>
      <c r="C632" s="25" t="s">
        <v>18</v>
      </c>
      <c r="D632" s="25" t="s">
        <v>71</v>
      </c>
      <c r="E632" s="25" t="s">
        <v>79</v>
      </c>
      <c r="F632" s="24"/>
      <c r="G632" s="26">
        <f>SUM(G633:G634)</f>
        <v>0</v>
      </c>
      <c r="H632" s="26">
        <f t="shared" ref="H632:L632" si="548">SUM(H633:H634)</f>
        <v>0</v>
      </c>
      <c r="I632" s="26">
        <f>SUM(I633:I634)</f>
        <v>0</v>
      </c>
      <c r="J632" s="26">
        <f t="shared" si="548"/>
        <v>0</v>
      </c>
      <c r="K632" s="26">
        <f>SUM(K633:K634)</f>
        <v>0</v>
      </c>
      <c r="L632" s="26">
        <f t="shared" si="548"/>
        <v>0</v>
      </c>
      <c r="M632" s="26">
        <f>SUM(M633:M634)</f>
        <v>0</v>
      </c>
      <c r="N632" s="26">
        <f t="shared" ref="N632:X632" si="549">SUM(N633:N634)</f>
        <v>0</v>
      </c>
      <c r="O632" s="26">
        <f t="shared" si="549"/>
        <v>0</v>
      </c>
      <c r="P632" s="26">
        <f t="shared" si="549"/>
        <v>0</v>
      </c>
      <c r="Q632" s="26">
        <f t="shared" si="549"/>
        <v>0</v>
      </c>
      <c r="R632" s="26">
        <f t="shared" si="549"/>
        <v>0</v>
      </c>
      <c r="S632" s="26">
        <f t="shared" si="549"/>
        <v>0</v>
      </c>
      <c r="T632" s="26">
        <f t="shared" si="549"/>
        <v>0</v>
      </c>
      <c r="U632" s="27">
        <f t="shared" si="549"/>
        <v>0</v>
      </c>
      <c r="V632" s="27">
        <f t="shared" si="549"/>
        <v>0</v>
      </c>
      <c r="W632" s="27">
        <f t="shared" si="549"/>
        <v>0</v>
      </c>
      <c r="X632" s="27">
        <f t="shared" si="549"/>
        <v>0</v>
      </c>
      <c r="Y632" s="59"/>
    </row>
    <row r="633" spans="1:25" hidden="1">
      <c r="A633" s="28" t="s">
        <v>57</v>
      </c>
      <c r="B633" s="24">
        <v>709</v>
      </c>
      <c r="C633" s="25" t="s">
        <v>18</v>
      </c>
      <c r="D633" s="25" t="s">
        <v>71</v>
      </c>
      <c r="E633" s="25" t="s">
        <v>79</v>
      </c>
      <c r="F633" s="24">
        <v>300</v>
      </c>
      <c r="G633" s="26">
        <v>0</v>
      </c>
      <c r="H633" s="26"/>
      <c r="I633" s="26"/>
      <c r="J633" s="26"/>
      <c r="K633" s="26">
        <f>G633+I633</f>
        <v>0</v>
      </c>
      <c r="L633" s="26">
        <f>H633+J633</f>
        <v>0</v>
      </c>
      <c r="M633" s="26"/>
      <c r="N633" s="26"/>
      <c r="O633" s="26"/>
      <c r="P633" s="26"/>
      <c r="Q633" s="26">
        <f>M633+O633</f>
        <v>0</v>
      </c>
      <c r="R633" s="26">
        <f>N633+P633</f>
        <v>0</v>
      </c>
      <c r="S633" s="26"/>
      <c r="T633" s="26"/>
      <c r="U633" s="27"/>
      <c r="V633" s="27"/>
      <c r="W633" s="27">
        <f>S633+U633</f>
        <v>0</v>
      </c>
      <c r="X633" s="27">
        <f>T633+V633</f>
        <v>0</v>
      </c>
      <c r="Y633" s="59"/>
    </row>
    <row r="634" spans="1:25" ht="24" hidden="1">
      <c r="A634" s="28" t="s">
        <v>242</v>
      </c>
      <c r="B634" s="24">
        <v>709</v>
      </c>
      <c r="C634" s="25" t="s">
        <v>18</v>
      </c>
      <c r="D634" s="25" t="s">
        <v>71</v>
      </c>
      <c r="E634" s="25" t="s">
        <v>79</v>
      </c>
      <c r="F634" s="24">
        <v>600</v>
      </c>
      <c r="G634" s="26"/>
      <c r="H634" s="26"/>
      <c r="I634" s="26"/>
      <c r="J634" s="26"/>
      <c r="K634" s="26">
        <f>G634+I634</f>
        <v>0</v>
      </c>
      <c r="L634" s="26">
        <f>H634+J634</f>
        <v>0</v>
      </c>
      <c r="M634" s="26">
        <v>0</v>
      </c>
      <c r="N634" s="26"/>
      <c r="O634" s="26"/>
      <c r="P634" s="26"/>
      <c r="Q634" s="26">
        <f>M634+O634</f>
        <v>0</v>
      </c>
      <c r="R634" s="26">
        <f>N634+P634</f>
        <v>0</v>
      </c>
      <c r="S634" s="26">
        <v>0</v>
      </c>
      <c r="T634" s="26"/>
      <c r="U634" s="27"/>
      <c r="V634" s="27"/>
      <c r="W634" s="27">
        <f>S634+U634</f>
        <v>0</v>
      </c>
      <c r="X634" s="27">
        <f>T634+V634</f>
        <v>0</v>
      </c>
      <c r="Y634" s="59"/>
    </row>
    <row r="635" spans="1:25" ht="24">
      <c r="A635" s="28" t="s">
        <v>21</v>
      </c>
      <c r="B635" s="24">
        <v>709</v>
      </c>
      <c r="C635" s="25" t="s">
        <v>18</v>
      </c>
      <c r="D635" s="25" t="s">
        <v>71</v>
      </c>
      <c r="E635" s="25" t="s">
        <v>22</v>
      </c>
      <c r="F635" s="24"/>
      <c r="G635" s="26">
        <f>G636</f>
        <v>18200</v>
      </c>
      <c r="H635" s="26">
        <f t="shared" ref="H635:L635" si="550">H636</f>
        <v>0</v>
      </c>
      <c r="I635" s="26">
        <f t="shared" si="550"/>
        <v>0</v>
      </c>
      <c r="J635" s="26">
        <f t="shared" si="550"/>
        <v>0</v>
      </c>
      <c r="K635" s="26">
        <f t="shared" si="550"/>
        <v>18200</v>
      </c>
      <c r="L635" s="26">
        <f t="shared" si="550"/>
        <v>0</v>
      </c>
      <c r="M635" s="26">
        <f>M636</f>
        <v>18200</v>
      </c>
      <c r="N635" s="26">
        <f t="shared" ref="N635:R635" si="551">N636</f>
        <v>0</v>
      </c>
      <c r="O635" s="26">
        <f t="shared" si="551"/>
        <v>0</v>
      </c>
      <c r="P635" s="26">
        <f t="shared" si="551"/>
        <v>0</v>
      </c>
      <c r="Q635" s="26">
        <f t="shared" si="551"/>
        <v>18200</v>
      </c>
      <c r="R635" s="26">
        <f t="shared" si="551"/>
        <v>0</v>
      </c>
      <c r="S635" s="26">
        <f>S636</f>
        <v>18200</v>
      </c>
      <c r="T635" s="26">
        <f t="shared" ref="S635:X638" si="552">T636</f>
        <v>0</v>
      </c>
      <c r="U635" s="27">
        <f t="shared" si="552"/>
        <v>0</v>
      </c>
      <c r="V635" s="27">
        <f t="shared" si="552"/>
        <v>0</v>
      </c>
      <c r="W635" s="27">
        <f t="shared" si="552"/>
        <v>18200</v>
      </c>
      <c r="X635" s="27">
        <f t="shared" si="552"/>
        <v>0</v>
      </c>
      <c r="Y635" s="59"/>
    </row>
    <row r="636" spans="1:25" ht="24">
      <c r="A636" s="28" t="s">
        <v>80</v>
      </c>
      <c r="B636" s="24">
        <v>709</v>
      </c>
      <c r="C636" s="25" t="s">
        <v>18</v>
      </c>
      <c r="D636" s="25" t="s">
        <v>71</v>
      </c>
      <c r="E636" s="25" t="s">
        <v>81</v>
      </c>
      <c r="F636" s="24"/>
      <c r="G636" s="26">
        <f t="shared" ref="G636:V638" si="553">G637</f>
        <v>18200</v>
      </c>
      <c r="H636" s="26">
        <f t="shared" si="553"/>
        <v>0</v>
      </c>
      <c r="I636" s="26">
        <f t="shared" si="553"/>
        <v>0</v>
      </c>
      <c r="J636" s="26">
        <f t="shared" si="553"/>
        <v>0</v>
      </c>
      <c r="K636" s="26">
        <f t="shared" si="553"/>
        <v>18200</v>
      </c>
      <c r="L636" s="26">
        <f t="shared" si="553"/>
        <v>0</v>
      </c>
      <c r="M636" s="26">
        <f t="shared" si="553"/>
        <v>18200</v>
      </c>
      <c r="N636" s="26">
        <f t="shared" si="553"/>
        <v>0</v>
      </c>
      <c r="O636" s="26">
        <f t="shared" si="553"/>
        <v>0</v>
      </c>
      <c r="P636" s="26">
        <f t="shared" si="553"/>
        <v>0</v>
      </c>
      <c r="Q636" s="26">
        <f t="shared" si="553"/>
        <v>18200</v>
      </c>
      <c r="R636" s="26">
        <f t="shared" si="553"/>
        <v>0</v>
      </c>
      <c r="S636" s="26">
        <f t="shared" si="553"/>
        <v>18200</v>
      </c>
      <c r="T636" s="26">
        <f t="shared" si="553"/>
        <v>0</v>
      </c>
      <c r="U636" s="27">
        <f t="shared" si="553"/>
        <v>0</v>
      </c>
      <c r="V636" s="27">
        <f t="shared" si="553"/>
        <v>0</v>
      </c>
      <c r="W636" s="27">
        <f t="shared" si="552"/>
        <v>18200</v>
      </c>
      <c r="X636" s="27">
        <f t="shared" si="552"/>
        <v>0</v>
      </c>
      <c r="Y636" s="59"/>
    </row>
    <row r="637" spans="1:25" ht="48">
      <c r="A637" s="28" t="s">
        <v>82</v>
      </c>
      <c r="B637" s="24">
        <v>709</v>
      </c>
      <c r="C637" s="25" t="s">
        <v>18</v>
      </c>
      <c r="D637" s="25" t="s">
        <v>71</v>
      </c>
      <c r="E637" s="25" t="s">
        <v>83</v>
      </c>
      <c r="F637" s="24"/>
      <c r="G637" s="26">
        <f t="shared" si="553"/>
        <v>18200</v>
      </c>
      <c r="H637" s="26">
        <f t="shared" si="553"/>
        <v>0</v>
      </c>
      <c r="I637" s="26">
        <f t="shared" si="553"/>
        <v>0</v>
      </c>
      <c r="J637" s="26">
        <f t="shared" si="553"/>
        <v>0</v>
      </c>
      <c r="K637" s="26">
        <f t="shared" si="553"/>
        <v>18200</v>
      </c>
      <c r="L637" s="26">
        <f t="shared" si="553"/>
        <v>0</v>
      </c>
      <c r="M637" s="26">
        <f t="shared" si="553"/>
        <v>18200</v>
      </c>
      <c r="N637" s="26">
        <f t="shared" si="553"/>
        <v>0</v>
      </c>
      <c r="O637" s="26">
        <f t="shared" si="553"/>
        <v>0</v>
      </c>
      <c r="P637" s="26">
        <f t="shared" si="553"/>
        <v>0</v>
      </c>
      <c r="Q637" s="26">
        <f t="shared" si="553"/>
        <v>18200</v>
      </c>
      <c r="R637" s="26">
        <f t="shared" si="553"/>
        <v>0</v>
      </c>
      <c r="S637" s="26">
        <f t="shared" si="552"/>
        <v>18200</v>
      </c>
      <c r="T637" s="26">
        <f t="shared" si="552"/>
        <v>0</v>
      </c>
      <c r="U637" s="27">
        <f t="shared" si="552"/>
        <v>0</v>
      </c>
      <c r="V637" s="27">
        <f t="shared" si="552"/>
        <v>0</v>
      </c>
      <c r="W637" s="27">
        <f t="shared" si="552"/>
        <v>18200</v>
      </c>
      <c r="X637" s="27">
        <f t="shared" si="552"/>
        <v>0</v>
      </c>
      <c r="Y637" s="59"/>
    </row>
    <row r="638" spans="1:25" ht="36">
      <c r="A638" s="28" t="s">
        <v>84</v>
      </c>
      <c r="B638" s="24">
        <v>709</v>
      </c>
      <c r="C638" s="25" t="s">
        <v>18</v>
      </c>
      <c r="D638" s="25" t="s">
        <v>71</v>
      </c>
      <c r="E638" s="25" t="s">
        <v>85</v>
      </c>
      <c r="F638" s="24"/>
      <c r="G638" s="26">
        <f t="shared" si="553"/>
        <v>18200</v>
      </c>
      <c r="H638" s="26">
        <f t="shared" si="553"/>
        <v>0</v>
      </c>
      <c r="I638" s="26">
        <f t="shared" si="553"/>
        <v>0</v>
      </c>
      <c r="J638" s="26">
        <f t="shared" si="553"/>
        <v>0</v>
      </c>
      <c r="K638" s="26">
        <f t="shared" si="553"/>
        <v>18200</v>
      </c>
      <c r="L638" s="26">
        <f t="shared" si="553"/>
        <v>0</v>
      </c>
      <c r="M638" s="26">
        <f t="shared" si="553"/>
        <v>18200</v>
      </c>
      <c r="N638" s="26">
        <f t="shared" si="553"/>
        <v>0</v>
      </c>
      <c r="O638" s="26">
        <f t="shared" si="553"/>
        <v>0</v>
      </c>
      <c r="P638" s="26">
        <f t="shared" si="553"/>
        <v>0</v>
      </c>
      <c r="Q638" s="26">
        <f t="shared" si="553"/>
        <v>18200</v>
      </c>
      <c r="R638" s="26">
        <f t="shared" si="553"/>
        <v>0</v>
      </c>
      <c r="S638" s="26">
        <f t="shared" si="552"/>
        <v>18200</v>
      </c>
      <c r="T638" s="26">
        <f t="shared" si="552"/>
        <v>0</v>
      </c>
      <c r="U638" s="27">
        <f t="shared" si="552"/>
        <v>0</v>
      </c>
      <c r="V638" s="27">
        <f t="shared" si="552"/>
        <v>0</v>
      </c>
      <c r="W638" s="27">
        <f t="shared" si="552"/>
        <v>18200</v>
      </c>
      <c r="X638" s="27">
        <f t="shared" si="552"/>
        <v>0</v>
      </c>
      <c r="Y638" s="59"/>
    </row>
    <row r="639" spans="1:25" ht="24">
      <c r="A639" s="28" t="s">
        <v>30</v>
      </c>
      <c r="B639" s="24">
        <v>709</v>
      </c>
      <c r="C639" s="25" t="s">
        <v>18</v>
      </c>
      <c r="D639" s="25" t="s">
        <v>71</v>
      </c>
      <c r="E639" s="25" t="s">
        <v>85</v>
      </c>
      <c r="F639" s="24">
        <v>200</v>
      </c>
      <c r="G639" s="26">
        <v>18200</v>
      </c>
      <c r="H639" s="26"/>
      <c r="I639" s="26"/>
      <c r="J639" s="26"/>
      <c r="K639" s="26">
        <f>G639+I639</f>
        <v>18200</v>
      </c>
      <c r="L639" s="26">
        <f>H639+J639</f>
        <v>0</v>
      </c>
      <c r="M639" s="26">
        <v>18200</v>
      </c>
      <c r="N639" s="26"/>
      <c r="O639" s="26"/>
      <c r="P639" s="26"/>
      <c r="Q639" s="26">
        <f>M639+O639</f>
        <v>18200</v>
      </c>
      <c r="R639" s="26">
        <f>N639+P639</f>
        <v>0</v>
      </c>
      <c r="S639" s="26">
        <v>18200</v>
      </c>
      <c r="T639" s="26"/>
      <c r="U639" s="27"/>
      <c r="V639" s="27"/>
      <c r="W639" s="27">
        <f>S639+U639</f>
        <v>18200</v>
      </c>
      <c r="X639" s="27">
        <f>T639+V639</f>
        <v>0</v>
      </c>
      <c r="Y639" s="59"/>
    </row>
    <row r="640" spans="1:25" hidden="1">
      <c r="A640" s="28" t="s">
        <v>445</v>
      </c>
      <c r="B640" s="24">
        <v>709</v>
      </c>
      <c r="C640" s="25" t="s">
        <v>18</v>
      </c>
      <c r="D640" s="25" t="s">
        <v>71</v>
      </c>
      <c r="E640" s="25" t="s">
        <v>446</v>
      </c>
      <c r="F640" s="24"/>
      <c r="G640" s="26">
        <f>G641</f>
        <v>0</v>
      </c>
      <c r="H640" s="26">
        <f t="shared" ref="H640:L643" si="554">H641</f>
        <v>0</v>
      </c>
      <c r="I640" s="26">
        <f t="shared" si="554"/>
        <v>0</v>
      </c>
      <c r="J640" s="26">
        <f t="shared" si="554"/>
        <v>0</v>
      </c>
      <c r="K640" s="26">
        <f>K641</f>
        <v>0</v>
      </c>
      <c r="L640" s="26">
        <f t="shared" si="554"/>
        <v>0</v>
      </c>
      <c r="M640" s="26">
        <f>M641</f>
        <v>0</v>
      </c>
      <c r="N640" s="26">
        <f t="shared" ref="N640:R643" si="555">N641</f>
        <v>0</v>
      </c>
      <c r="O640" s="26">
        <f t="shared" si="555"/>
        <v>0</v>
      </c>
      <c r="P640" s="26">
        <f t="shared" si="555"/>
        <v>0</v>
      </c>
      <c r="Q640" s="26">
        <f>Q641</f>
        <v>0</v>
      </c>
      <c r="R640" s="26">
        <f t="shared" si="555"/>
        <v>0</v>
      </c>
      <c r="S640" s="26">
        <f>S641</f>
        <v>0</v>
      </c>
      <c r="T640" s="26">
        <f t="shared" ref="T640:X643" si="556">T641</f>
        <v>0</v>
      </c>
      <c r="U640" s="27">
        <f t="shared" si="556"/>
        <v>0</v>
      </c>
      <c r="V640" s="27">
        <f t="shared" si="556"/>
        <v>0</v>
      </c>
      <c r="W640" s="27">
        <f>W641</f>
        <v>0</v>
      </c>
      <c r="X640" s="27">
        <f t="shared" si="556"/>
        <v>0</v>
      </c>
      <c r="Y640" s="59"/>
    </row>
    <row r="641" spans="1:25" ht="24" hidden="1">
      <c r="A641" s="28" t="s">
        <v>447</v>
      </c>
      <c r="B641" s="24">
        <v>709</v>
      </c>
      <c r="C641" s="25" t="s">
        <v>18</v>
      </c>
      <c r="D641" s="25" t="s">
        <v>71</v>
      </c>
      <c r="E641" s="25" t="s">
        <v>448</v>
      </c>
      <c r="F641" s="24"/>
      <c r="G641" s="26">
        <f>G642</f>
        <v>0</v>
      </c>
      <c r="H641" s="26">
        <f t="shared" si="554"/>
        <v>0</v>
      </c>
      <c r="I641" s="26">
        <f t="shared" si="554"/>
        <v>0</v>
      </c>
      <c r="J641" s="26">
        <f t="shared" si="554"/>
        <v>0</v>
      </c>
      <c r="K641" s="26">
        <f>K642</f>
        <v>0</v>
      </c>
      <c r="L641" s="26">
        <f t="shared" si="554"/>
        <v>0</v>
      </c>
      <c r="M641" s="26">
        <f>M642</f>
        <v>0</v>
      </c>
      <c r="N641" s="26">
        <f t="shared" si="555"/>
        <v>0</v>
      </c>
      <c r="O641" s="26">
        <f t="shared" si="555"/>
        <v>0</v>
      </c>
      <c r="P641" s="26">
        <f t="shared" si="555"/>
        <v>0</v>
      </c>
      <c r="Q641" s="26">
        <f>Q642+Q685</f>
        <v>0</v>
      </c>
      <c r="R641" s="26">
        <f t="shared" si="555"/>
        <v>0</v>
      </c>
      <c r="S641" s="26">
        <f>S642</f>
        <v>0</v>
      </c>
      <c r="T641" s="26">
        <f t="shared" si="556"/>
        <v>0</v>
      </c>
      <c r="U641" s="27">
        <f t="shared" si="556"/>
        <v>0</v>
      </c>
      <c r="V641" s="27">
        <f t="shared" si="556"/>
        <v>0</v>
      </c>
      <c r="W641" s="27">
        <f>W642+W685</f>
        <v>0</v>
      </c>
      <c r="X641" s="27">
        <f t="shared" si="556"/>
        <v>0</v>
      </c>
      <c r="Y641" s="59"/>
    </row>
    <row r="642" spans="1:25" ht="48" hidden="1">
      <c r="A642" s="28" t="s">
        <v>453</v>
      </c>
      <c r="B642" s="24">
        <v>709</v>
      </c>
      <c r="C642" s="25" t="s">
        <v>18</v>
      </c>
      <c r="D642" s="25" t="s">
        <v>71</v>
      </c>
      <c r="E642" s="25" t="s">
        <v>454</v>
      </c>
      <c r="F642" s="24"/>
      <c r="G642" s="26">
        <f>G643</f>
        <v>0</v>
      </c>
      <c r="H642" s="26">
        <f t="shared" si="554"/>
        <v>0</v>
      </c>
      <c r="I642" s="26">
        <f t="shared" si="554"/>
        <v>0</v>
      </c>
      <c r="J642" s="26">
        <f t="shared" si="554"/>
        <v>0</v>
      </c>
      <c r="K642" s="26">
        <f>K643</f>
        <v>0</v>
      </c>
      <c r="L642" s="26">
        <f t="shared" si="554"/>
        <v>0</v>
      </c>
      <c r="M642" s="26">
        <f>M643</f>
        <v>0</v>
      </c>
      <c r="N642" s="26">
        <f t="shared" si="555"/>
        <v>0</v>
      </c>
      <c r="O642" s="26">
        <f t="shared" si="555"/>
        <v>0</v>
      </c>
      <c r="P642" s="26">
        <f t="shared" si="555"/>
        <v>0</v>
      </c>
      <c r="Q642" s="26">
        <f>Q643+Q686</f>
        <v>0</v>
      </c>
      <c r="R642" s="26">
        <f t="shared" si="555"/>
        <v>0</v>
      </c>
      <c r="S642" s="26">
        <f>S643</f>
        <v>0</v>
      </c>
      <c r="T642" s="26">
        <f t="shared" si="556"/>
        <v>0</v>
      </c>
      <c r="U642" s="27">
        <f t="shared" si="556"/>
        <v>0</v>
      </c>
      <c r="V642" s="27">
        <f t="shared" si="556"/>
        <v>0</v>
      </c>
      <c r="W642" s="27">
        <f>W643+W686</f>
        <v>0</v>
      </c>
      <c r="X642" s="27">
        <f t="shared" si="556"/>
        <v>0</v>
      </c>
      <c r="Y642" s="59"/>
    </row>
    <row r="643" spans="1:25" ht="24" hidden="1">
      <c r="A643" s="28" t="s">
        <v>455</v>
      </c>
      <c r="B643" s="24">
        <v>709</v>
      </c>
      <c r="C643" s="25" t="s">
        <v>18</v>
      </c>
      <c r="D643" s="25" t="s">
        <v>71</v>
      </c>
      <c r="E643" s="25" t="s">
        <v>456</v>
      </c>
      <c r="F643" s="24"/>
      <c r="G643" s="26">
        <f>G644</f>
        <v>0</v>
      </c>
      <c r="H643" s="26">
        <f t="shared" si="554"/>
        <v>0</v>
      </c>
      <c r="I643" s="26">
        <f t="shared" si="554"/>
        <v>0</v>
      </c>
      <c r="J643" s="26">
        <f t="shared" si="554"/>
        <v>0</v>
      </c>
      <c r="K643" s="26">
        <f>K644</f>
        <v>0</v>
      </c>
      <c r="L643" s="26">
        <f>L644</f>
        <v>0</v>
      </c>
      <c r="M643" s="26">
        <f>M644</f>
        <v>0</v>
      </c>
      <c r="N643" s="26">
        <f t="shared" si="555"/>
        <v>0</v>
      </c>
      <c r="O643" s="26">
        <f t="shared" si="555"/>
        <v>0</v>
      </c>
      <c r="P643" s="26">
        <f t="shared" si="555"/>
        <v>0</v>
      </c>
      <c r="Q643" s="26">
        <f>Q644</f>
        <v>0</v>
      </c>
      <c r="R643" s="26">
        <f>R644</f>
        <v>0</v>
      </c>
      <c r="S643" s="26">
        <f>S644</f>
        <v>0</v>
      </c>
      <c r="T643" s="26">
        <f t="shared" si="556"/>
        <v>0</v>
      </c>
      <c r="U643" s="27">
        <f t="shared" si="556"/>
        <v>0</v>
      </c>
      <c r="V643" s="27">
        <f t="shared" si="556"/>
        <v>0</v>
      </c>
      <c r="W643" s="27">
        <f>W644</f>
        <v>0</v>
      </c>
      <c r="X643" s="27">
        <f>X644</f>
        <v>0</v>
      </c>
      <c r="Y643" s="59"/>
    </row>
    <row r="644" spans="1:25" ht="24" hidden="1">
      <c r="A644" s="28" t="s">
        <v>242</v>
      </c>
      <c r="B644" s="24">
        <v>709</v>
      </c>
      <c r="C644" s="25" t="s">
        <v>18</v>
      </c>
      <c r="D644" s="25" t="s">
        <v>71</v>
      </c>
      <c r="E644" s="25" t="s">
        <v>456</v>
      </c>
      <c r="F644" s="24">
        <v>600</v>
      </c>
      <c r="G644" s="26">
        <v>0</v>
      </c>
      <c r="H644" s="26"/>
      <c r="I644" s="26"/>
      <c r="J644" s="26"/>
      <c r="K644" s="26">
        <f>G644+I644</f>
        <v>0</v>
      </c>
      <c r="L644" s="26">
        <v>0</v>
      </c>
      <c r="M644" s="26">
        <v>0</v>
      </c>
      <c r="N644" s="26"/>
      <c r="O644" s="26"/>
      <c r="P644" s="26"/>
      <c r="Q644" s="26">
        <f>M644+O644</f>
        <v>0</v>
      </c>
      <c r="R644" s="26">
        <v>0</v>
      </c>
      <c r="S644" s="26">
        <v>0</v>
      </c>
      <c r="T644" s="26"/>
      <c r="U644" s="27"/>
      <c r="V644" s="27"/>
      <c r="W644" s="27">
        <f>S644+U644</f>
        <v>0</v>
      </c>
      <c r="X644" s="27">
        <v>0</v>
      </c>
      <c r="Y644" s="59"/>
    </row>
    <row r="645" spans="1:25">
      <c r="A645" s="28" t="s">
        <v>246</v>
      </c>
      <c r="B645" s="24">
        <v>709</v>
      </c>
      <c r="C645" s="25" t="s">
        <v>67</v>
      </c>
      <c r="D645" s="25"/>
      <c r="E645" s="25"/>
      <c r="F645" s="24"/>
      <c r="G645" s="26">
        <f t="shared" ref="G645:X645" si="557">G646+G696</f>
        <v>247424279.21000001</v>
      </c>
      <c r="H645" s="26">
        <f t="shared" si="557"/>
        <v>9655181.3399999999</v>
      </c>
      <c r="I645" s="26">
        <f t="shared" si="557"/>
        <v>0</v>
      </c>
      <c r="J645" s="26">
        <f t="shared" si="557"/>
        <v>0</v>
      </c>
      <c r="K645" s="26">
        <f t="shared" si="557"/>
        <v>247424279.21000001</v>
      </c>
      <c r="L645" s="26">
        <f t="shared" si="557"/>
        <v>9655181.3399999999</v>
      </c>
      <c r="M645" s="26">
        <f t="shared" si="557"/>
        <v>248089264.11000001</v>
      </c>
      <c r="N645" s="26">
        <f t="shared" si="557"/>
        <v>7685624.6699999999</v>
      </c>
      <c r="O645" s="26">
        <f t="shared" si="557"/>
        <v>0</v>
      </c>
      <c r="P645" s="26">
        <f t="shared" si="557"/>
        <v>0</v>
      </c>
      <c r="Q645" s="26">
        <f t="shared" si="557"/>
        <v>248089264.11000001</v>
      </c>
      <c r="R645" s="26">
        <f t="shared" si="557"/>
        <v>7685624.6699999999</v>
      </c>
      <c r="S645" s="26">
        <f t="shared" si="557"/>
        <v>244089264.11000001</v>
      </c>
      <c r="T645" s="26">
        <f t="shared" si="557"/>
        <v>7685624.6699999999</v>
      </c>
      <c r="U645" s="27">
        <f t="shared" si="557"/>
        <v>0</v>
      </c>
      <c r="V645" s="27">
        <f t="shared" si="557"/>
        <v>0</v>
      </c>
      <c r="W645" s="27">
        <f t="shared" si="557"/>
        <v>244089264.11000001</v>
      </c>
      <c r="X645" s="27">
        <f t="shared" si="557"/>
        <v>7685624.6699999999</v>
      </c>
      <c r="Y645" s="59"/>
    </row>
    <row r="646" spans="1:25">
      <c r="A646" s="28" t="s">
        <v>349</v>
      </c>
      <c r="B646" s="24">
        <v>709</v>
      </c>
      <c r="C646" s="25" t="s">
        <v>67</v>
      </c>
      <c r="D646" s="25" t="s">
        <v>105</v>
      </c>
      <c r="E646" s="25"/>
      <c r="F646" s="24"/>
      <c r="G646" s="26">
        <f>G669+G647+G692</f>
        <v>232518009.63</v>
      </c>
      <c r="H646" s="26">
        <f t="shared" ref="H646:X646" si="558">H669+H647+H692</f>
        <v>9655181.3399999999</v>
      </c>
      <c r="I646" s="26">
        <f t="shared" si="558"/>
        <v>0</v>
      </c>
      <c r="J646" s="26">
        <f t="shared" si="558"/>
        <v>0</v>
      </c>
      <c r="K646" s="26">
        <f t="shared" si="558"/>
        <v>232518009.63</v>
      </c>
      <c r="L646" s="26">
        <f t="shared" si="558"/>
        <v>9655181.3399999999</v>
      </c>
      <c r="M646" s="26">
        <f t="shared" si="558"/>
        <v>233479094.53</v>
      </c>
      <c r="N646" s="26">
        <f t="shared" si="558"/>
        <v>7685624.6699999999</v>
      </c>
      <c r="O646" s="26">
        <f t="shared" si="558"/>
        <v>0</v>
      </c>
      <c r="P646" s="26">
        <f t="shared" si="558"/>
        <v>0</v>
      </c>
      <c r="Q646" s="26">
        <f t="shared" si="558"/>
        <v>233479094.53</v>
      </c>
      <c r="R646" s="26">
        <f t="shared" si="558"/>
        <v>7685624.6699999999</v>
      </c>
      <c r="S646" s="26">
        <f t="shared" si="558"/>
        <v>229479094.53</v>
      </c>
      <c r="T646" s="26">
        <f t="shared" si="558"/>
        <v>7685624.6699999999</v>
      </c>
      <c r="U646" s="26">
        <f t="shared" si="558"/>
        <v>0</v>
      </c>
      <c r="V646" s="26">
        <f t="shared" si="558"/>
        <v>0</v>
      </c>
      <c r="W646" s="26">
        <f t="shared" si="558"/>
        <v>229479094.53</v>
      </c>
      <c r="X646" s="26">
        <f t="shared" si="558"/>
        <v>7685624.6699999999</v>
      </c>
      <c r="Y646" s="59"/>
    </row>
    <row r="647" spans="1:25" ht="24">
      <c r="A647" s="28" t="s">
        <v>235</v>
      </c>
      <c r="B647" s="24">
        <v>709</v>
      </c>
      <c r="C647" s="25" t="s">
        <v>67</v>
      </c>
      <c r="D647" s="25" t="s">
        <v>105</v>
      </c>
      <c r="E647" s="25" t="s">
        <v>236</v>
      </c>
      <c r="F647" s="24"/>
      <c r="G647" s="26">
        <f>G648</f>
        <v>60827497.339999996</v>
      </c>
      <c r="H647" s="26">
        <f t="shared" ref="H647:X647" si="559">H648</f>
        <v>1428974.32</v>
      </c>
      <c r="I647" s="26">
        <f t="shared" si="559"/>
        <v>0</v>
      </c>
      <c r="J647" s="26">
        <f t="shared" si="559"/>
        <v>0</v>
      </c>
      <c r="K647" s="26">
        <f t="shared" si="559"/>
        <v>60827497.339999996</v>
      </c>
      <c r="L647" s="26">
        <f t="shared" si="559"/>
        <v>1428974.32</v>
      </c>
      <c r="M647" s="26">
        <f t="shared" si="559"/>
        <v>62567298.619999997</v>
      </c>
      <c r="N647" s="26">
        <f t="shared" si="559"/>
        <v>1428974.32</v>
      </c>
      <c r="O647" s="26">
        <f t="shared" si="559"/>
        <v>0</v>
      </c>
      <c r="P647" s="26">
        <f t="shared" si="559"/>
        <v>0</v>
      </c>
      <c r="Q647" s="26">
        <f t="shared" si="559"/>
        <v>62567298.619999997</v>
      </c>
      <c r="R647" s="26">
        <f t="shared" si="559"/>
        <v>1428974.32</v>
      </c>
      <c r="S647" s="26">
        <f t="shared" si="559"/>
        <v>60567298.619999997</v>
      </c>
      <c r="T647" s="26">
        <f t="shared" si="559"/>
        <v>1428974.32</v>
      </c>
      <c r="U647" s="27">
        <f t="shared" si="559"/>
        <v>0</v>
      </c>
      <c r="V647" s="27">
        <f t="shared" si="559"/>
        <v>0</v>
      </c>
      <c r="W647" s="27">
        <f t="shared" si="559"/>
        <v>60567298.619999997</v>
      </c>
      <c r="X647" s="27">
        <f t="shared" si="559"/>
        <v>1428974.32</v>
      </c>
      <c r="Y647" s="59"/>
    </row>
    <row r="648" spans="1:25" ht="24">
      <c r="A648" s="28" t="s">
        <v>281</v>
      </c>
      <c r="B648" s="24">
        <v>709</v>
      </c>
      <c r="C648" s="25" t="s">
        <v>67</v>
      </c>
      <c r="D648" s="25" t="s">
        <v>105</v>
      </c>
      <c r="E648" s="25" t="s">
        <v>238</v>
      </c>
      <c r="F648" s="24"/>
      <c r="G648" s="26">
        <f t="shared" ref="G648:X648" si="560">G649+G666</f>
        <v>60827497.339999996</v>
      </c>
      <c r="H648" s="26">
        <f t="shared" si="560"/>
        <v>1428974.32</v>
      </c>
      <c r="I648" s="26">
        <f t="shared" si="560"/>
        <v>0</v>
      </c>
      <c r="J648" s="26">
        <f t="shared" si="560"/>
        <v>0</v>
      </c>
      <c r="K648" s="26">
        <f t="shared" si="560"/>
        <v>60827497.339999996</v>
      </c>
      <c r="L648" s="26">
        <f t="shared" si="560"/>
        <v>1428974.32</v>
      </c>
      <c r="M648" s="26">
        <f t="shared" si="560"/>
        <v>62567298.619999997</v>
      </c>
      <c r="N648" s="26">
        <f t="shared" si="560"/>
        <v>1428974.32</v>
      </c>
      <c r="O648" s="26">
        <f t="shared" si="560"/>
        <v>0</v>
      </c>
      <c r="P648" s="26">
        <f t="shared" si="560"/>
        <v>0</v>
      </c>
      <c r="Q648" s="26">
        <f t="shared" si="560"/>
        <v>62567298.619999997</v>
      </c>
      <c r="R648" s="26">
        <f t="shared" si="560"/>
        <v>1428974.32</v>
      </c>
      <c r="S648" s="26">
        <f t="shared" si="560"/>
        <v>60567298.619999997</v>
      </c>
      <c r="T648" s="26">
        <f t="shared" si="560"/>
        <v>1428974.32</v>
      </c>
      <c r="U648" s="27">
        <f t="shared" si="560"/>
        <v>0</v>
      </c>
      <c r="V648" s="27">
        <f t="shared" si="560"/>
        <v>0</v>
      </c>
      <c r="W648" s="27">
        <f t="shared" si="560"/>
        <v>60567298.619999997</v>
      </c>
      <c r="X648" s="27">
        <f t="shared" si="560"/>
        <v>1428974.32</v>
      </c>
      <c r="Y648" s="59"/>
    </row>
    <row r="649" spans="1:25" ht="24">
      <c r="A649" s="28" t="s">
        <v>248</v>
      </c>
      <c r="B649" s="24">
        <v>709</v>
      </c>
      <c r="C649" s="25" t="s">
        <v>67</v>
      </c>
      <c r="D649" s="25" t="s">
        <v>105</v>
      </c>
      <c r="E649" s="25" t="s">
        <v>249</v>
      </c>
      <c r="F649" s="24"/>
      <c r="G649" s="26">
        <f>G650++G660+G664+G654+G658+G662+G656+G652</f>
        <v>60827497.339999996</v>
      </c>
      <c r="H649" s="26">
        <f t="shared" ref="H649:X649" si="561">H650++H660+H664+H654+H658+H662+H656+H652</f>
        <v>1428974.32</v>
      </c>
      <c r="I649" s="26">
        <f t="shared" si="561"/>
        <v>0</v>
      </c>
      <c r="J649" s="26">
        <f t="shared" si="561"/>
        <v>0</v>
      </c>
      <c r="K649" s="26">
        <f t="shared" si="561"/>
        <v>60827497.339999996</v>
      </c>
      <c r="L649" s="26">
        <f t="shared" si="561"/>
        <v>1428974.32</v>
      </c>
      <c r="M649" s="26">
        <f t="shared" si="561"/>
        <v>62567298.619999997</v>
      </c>
      <c r="N649" s="26">
        <f t="shared" si="561"/>
        <v>1428974.32</v>
      </c>
      <c r="O649" s="26">
        <f t="shared" si="561"/>
        <v>0</v>
      </c>
      <c r="P649" s="26">
        <f t="shared" si="561"/>
        <v>0</v>
      </c>
      <c r="Q649" s="26">
        <f t="shared" si="561"/>
        <v>62567298.619999997</v>
      </c>
      <c r="R649" s="26">
        <f t="shared" si="561"/>
        <v>1428974.32</v>
      </c>
      <c r="S649" s="26">
        <f t="shared" si="561"/>
        <v>60567298.619999997</v>
      </c>
      <c r="T649" s="26">
        <f t="shared" si="561"/>
        <v>1428974.32</v>
      </c>
      <c r="U649" s="26">
        <f t="shared" si="561"/>
        <v>0</v>
      </c>
      <c r="V649" s="26">
        <f t="shared" si="561"/>
        <v>0</v>
      </c>
      <c r="W649" s="26">
        <f t="shared" si="561"/>
        <v>60567298.619999997</v>
      </c>
      <c r="X649" s="26">
        <f t="shared" si="561"/>
        <v>1428974.32</v>
      </c>
      <c r="Y649" s="59"/>
    </row>
    <row r="650" spans="1:25" ht="48.75" customHeight="1">
      <c r="A650" s="28" t="s">
        <v>33</v>
      </c>
      <c r="B650" s="24">
        <v>709</v>
      </c>
      <c r="C650" s="25" t="s">
        <v>67</v>
      </c>
      <c r="D650" s="25" t="s">
        <v>105</v>
      </c>
      <c r="E650" s="25" t="s">
        <v>250</v>
      </c>
      <c r="F650" s="25"/>
      <c r="G650" s="26">
        <f t="shared" ref="G650:X650" si="562">G651</f>
        <v>1112000</v>
      </c>
      <c r="H650" s="26">
        <f t="shared" si="562"/>
        <v>0</v>
      </c>
      <c r="I650" s="26">
        <f t="shared" si="562"/>
        <v>0</v>
      </c>
      <c r="J650" s="26">
        <f t="shared" si="562"/>
        <v>0</v>
      </c>
      <c r="K650" s="26">
        <f t="shared" si="562"/>
        <v>1112000</v>
      </c>
      <c r="L650" s="26">
        <f t="shared" si="562"/>
        <v>0</v>
      </c>
      <c r="M650" s="26">
        <f t="shared" si="562"/>
        <v>1112000</v>
      </c>
      <c r="N650" s="26">
        <f t="shared" si="562"/>
        <v>0</v>
      </c>
      <c r="O650" s="26">
        <f t="shared" si="562"/>
        <v>0</v>
      </c>
      <c r="P650" s="26">
        <f t="shared" si="562"/>
        <v>0</v>
      </c>
      <c r="Q650" s="26">
        <f t="shared" si="562"/>
        <v>1112000</v>
      </c>
      <c r="R650" s="26">
        <f t="shared" si="562"/>
        <v>0</v>
      </c>
      <c r="S650" s="26">
        <f t="shared" si="562"/>
        <v>1112000</v>
      </c>
      <c r="T650" s="26">
        <f t="shared" si="562"/>
        <v>0</v>
      </c>
      <c r="U650" s="27">
        <f t="shared" si="562"/>
        <v>0</v>
      </c>
      <c r="V650" s="27">
        <f t="shared" si="562"/>
        <v>0</v>
      </c>
      <c r="W650" s="27">
        <f t="shared" si="562"/>
        <v>1112000</v>
      </c>
      <c r="X650" s="27">
        <f t="shared" si="562"/>
        <v>0</v>
      </c>
      <c r="Y650" s="59"/>
    </row>
    <row r="651" spans="1:25" ht="24">
      <c r="A651" s="28" t="s">
        <v>242</v>
      </c>
      <c r="B651" s="24">
        <v>709</v>
      </c>
      <c r="C651" s="25" t="s">
        <v>67</v>
      </c>
      <c r="D651" s="25" t="s">
        <v>105</v>
      </c>
      <c r="E651" s="25" t="s">
        <v>250</v>
      </c>
      <c r="F651" s="25" t="s">
        <v>243</v>
      </c>
      <c r="G651" s="26">
        <v>1112000</v>
      </c>
      <c r="H651" s="26"/>
      <c r="I651" s="26"/>
      <c r="J651" s="26"/>
      <c r="K651" s="26">
        <f t="shared" ref="K651:L651" si="563">G651+I651</f>
        <v>1112000</v>
      </c>
      <c r="L651" s="26">
        <f t="shared" si="563"/>
        <v>0</v>
      </c>
      <c r="M651" s="26">
        <v>1112000</v>
      </c>
      <c r="N651" s="26"/>
      <c r="O651" s="26"/>
      <c r="P651" s="26"/>
      <c r="Q651" s="26">
        <f t="shared" ref="Q651:R651" si="564">M651+O651</f>
        <v>1112000</v>
      </c>
      <c r="R651" s="26">
        <f t="shared" si="564"/>
        <v>0</v>
      </c>
      <c r="S651" s="26">
        <v>1112000</v>
      </c>
      <c r="T651" s="26"/>
      <c r="U651" s="27"/>
      <c r="V651" s="27"/>
      <c r="W651" s="27">
        <f t="shared" ref="W651:X651" si="565">S651+U651</f>
        <v>1112000</v>
      </c>
      <c r="X651" s="27">
        <f t="shared" si="565"/>
        <v>0</v>
      </c>
      <c r="Y651" s="59"/>
    </row>
    <row r="652" spans="1:25" ht="48">
      <c r="A652" s="28" t="s">
        <v>255</v>
      </c>
      <c r="B652" s="24">
        <v>709</v>
      </c>
      <c r="C652" s="25" t="s">
        <v>67</v>
      </c>
      <c r="D652" s="25" t="s">
        <v>105</v>
      </c>
      <c r="E652" s="25" t="s">
        <v>256</v>
      </c>
      <c r="F652" s="24"/>
      <c r="G652" s="26">
        <f t="shared" ref="G652:X652" si="566">G653</f>
        <v>1428974.32</v>
      </c>
      <c r="H652" s="26">
        <f t="shared" si="566"/>
        <v>1428974.32</v>
      </c>
      <c r="I652" s="26">
        <f t="shared" si="566"/>
        <v>0</v>
      </c>
      <c r="J652" s="26">
        <f t="shared" si="566"/>
        <v>0</v>
      </c>
      <c r="K652" s="26">
        <f t="shared" si="566"/>
        <v>1428974.32</v>
      </c>
      <c r="L652" s="26">
        <f t="shared" si="566"/>
        <v>1428974.32</v>
      </c>
      <c r="M652" s="26">
        <f t="shared" si="566"/>
        <v>1428974.32</v>
      </c>
      <c r="N652" s="26">
        <f t="shared" si="566"/>
        <v>1428974.32</v>
      </c>
      <c r="O652" s="26">
        <f t="shared" si="566"/>
        <v>0</v>
      </c>
      <c r="P652" s="26">
        <f t="shared" si="566"/>
        <v>0</v>
      </c>
      <c r="Q652" s="26">
        <f t="shared" si="566"/>
        <v>1428974.32</v>
      </c>
      <c r="R652" s="26">
        <f t="shared" si="566"/>
        <v>1428974.32</v>
      </c>
      <c r="S652" s="26">
        <f t="shared" si="566"/>
        <v>1428974.32</v>
      </c>
      <c r="T652" s="26">
        <f t="shared" si="566"/>
        <v>1428974.32</v>
      </c>
      <c r="U652" s="26">
        <f t="shared" si="566"/>
        <v>0</v>
      </c>
      <c r="V652" s="26">
        <f t="shared" si="566"/>
        <v>0</v>
      </c>
      <c r="W652" s="26">
        <f t="shared" si="566"/>
        <v>1428974.32</v>
      </c>
      <c r="X652" s="26">
        <f t="shared" si="566"/>
        <v>1428974.32</v>
      </c>
      <c r="Y652" s="59"/>
    </row>
    <row r="653" spans="1:25" ht="24">
      <c r="A653" s="28" t="s">
        <v>242</v>
      </c>
      <c r="B653" s="24">
        <v>709</v>
      </c>
      <c r="C653" s="25" t="s">
        <v>67</v>
      </c>
      <c r="D653" s="25" t="s">
        <v>105</v>
      </c>
      <c r="E653" s="25" t="s">
        <v>256</v>
      </c>
      <c r="F653" s="24">
        <v>600</v>
      </c>
      <c r="G653" s="26">
        <v>1428974.32</v>
      </c>
      <c r="H653" s="26">
        <f>G653</f>
        <v>1428974.32</v>
      </c>
      <c r="I653" s="26"/>
      <c r="J653" s="26"/>
      <c r="K653" s="26">
        <f t="shared" ref="K653:L653" si="567">G653+I653</f>
        <v>1428974.32</v>
      </c>
      <c r="L653" s="26">
        <f t="shared" si="567"/>
        <v>1428974.32</v>
      </c>
      <c r="M653" s="26">
        <v>1428974.32</v>
      </c>
      <c r="N653" s="26">
        <f>M653</f>
        <v>1428974.32</v>
      </c>
      <c r="O653" s="26"/>
      <c r="P653" s="26"/>
      <c r="Q653" s="26">
        <f t="shared" ref="Q653:R653" si="568">M653+O653</f>
        <v>1428974.32</v>
      </c>
      <c r="R653" s="26">
        <f t="shared" si="568"/>
        <v>1428974.32</v>
      </c>
      <c r="S653" s="26">
        <v>1428974.32</v>
      </c>
      <c r="T653" s="26">
        <f>S653</f>
        <v>1428974.32</v>
      </c>
      <c r="U653" s="27"/>
      <c r="V653" s="27"/>
      <c r="W653" s="27">
        <f t="shared" ref="W653:X653" si="569">S653+U653</f>
        <v>1428974.32</v>
      </c>
      <c r="X653" s="27">
        <f t="shared" si="569"/>
        <v>1428974.32</v>
      </c>
      <c r="Y653" s="59"/>
    </row>
    <row r="654" spans="1:25" ht="24" hidden="1">
      <c r="A654" s="28" t="s">
        <v>457</v>
      </c>
      <c r="B654" s="24">
        <v>709</v>
      </c>
      <c r="C654" s="25" t="s">
        <v>67</v>
      </c>
      <c r="D654" s="25" t="s">
        <v>105</v>
      </c>
      <c r="E654" s="25" t="s">
        <v>458</v>
      </c>
      <c r="F654" s="25"/>
      <c r="G654" s="26">
        <f t="shared" ref="G654:X654" si="570">G655</f>
        <v>0</v>
      </c>
      <c r="H654" s="26">
        <f t="shared" si="570"/>
        <v>0</v>
      </c>
      <c r="I654" s="26">
        <f t="shared" si="570"/>
        <v>0</v>
      </c>
      <c r="J654" s="26">
        <f t="shared" si="570"/>
        <v>0</v>
      </c>
      <c r="K654" s="26">
        <f t="shared" si="570"/>
        <v>0</v>
      </c>
      <c r="L654" s="26">
        <f t="shared" si="570"/>
        <v>0</v>
      </c>
      <c r="M654" s="26">
        <f t="shared" si="570"/>
        <v>0</v>
      </c>
      <c r="N654" s="26">
        <f t="shared" si="570"/>
        <v>0</v>
      </c>
      <c r="O654" s="26">
        <f t="shared" si="570"/>
        <v>0</v>
      </c>
      <c r="P654" s="26">
        <f t="shared" si="570"/>
        <v>0</v>
      </c>
      <c r="Q654" s="26">
        <f t="shared" si="570"/>
        <v>0</v>
      </c>
      <c r="R654" s="26">
        <f t="shared" si="570"/>
        <v>0</v>
      </c>
      <c r="S654" s="26">
        <f t="shared" si="570"/>
        <v>0</v>
      </c>
      <c r="T654" s="26">
        <f t="shared" si="570"/>
        <v>0</v>
      </c>
      <c r="U654" s="26">
        <f t="shared" si="570"/>
        <v>0</v>
      </c>
      <c r="V654" s="26">
        <f t="shared" si="570"/>
        <v>0</v>
      </c>
      <c r="W654" s="26">
        <f t="shared" si="570"/>
        <v>0</v>
      </c>
      <c r="X654" s="26">
        <f t="shared" si="570"/>
        <v>0</v>
      </c>
      <c r="Y654" s="59"/>
    </row>
    <row r="655" spans="1:25" ht="24" hidden="1">
      <c r="A655" s="28" t="s">
        <v>242</v>
      </c>
      <c r="B655" s="24">
        <v>709</v>
      </c>
      <c r="C655" s="25" t="s">
        <v>67</v>
      </c>
      <c r="D655" s="25" t="s">
        <v>105</v>
      </c>
      <c r="E655" s="25" t="s">
        <v>458</v>
      </c>
      <c r="F655" s="25" t="s">
        <v>243</v>
      </c>
      <c r="G655" s="26"/>
      <c r="H655" s="26"/>
      <c r="I655" s="26"/>
      <c r="J655" s="26"/>
      <c r="K655" s="26">
        <f t="shared" ref="K655:L655" si="571">G655+I655</f>
        <v>0</v>
      </c>
      <c r="L655" s="26">
        <f t="shared" si="571"/>
        <v>0</v>
      </c>
      <c r="M655" s="26"/>
      <c r="N655" s="26"/>
      <c r="O655" s="26"/>
      <c r="P655" s="26"/>
      <c r="Q655" s="26">
        <f t="shared" ref="Q655:R655" si="572">M655+O655</f>
        <v>0</v>
      </c>
      <c r="R655" s="26">
        <f t="shared" si="572"/>
        <v>0</v>
      </c>
      <c r="S655" s="26"/>
      <c r="T655" s="26"/>
      <c r="U655" s="27"/>
      <c r="V655" s="27"/>
      <c r="W655" s="26">
        <f t="shared" ref="W655:X655" si="573">S655+U655</f>
        <v>0</v>
      </c>
      <c r="X655" s="26">
        <f t="shared" si="573"/>
        <v>0</v>
      </c>
      <c r="Y655" s="59"/>
    </row>
    <row r="656" spans="1:25" ht="36">
      <c r="A656" s="28" t="s">
        <v>265</v>
      </c>
      <c r="B656" s="24">
        <v>709</v>
      </c>
      <c r="C656" s="25" t="s">
        <v>67</v>
      </c>
      <c r="D656" s="25" t="s">
        <v>105</v>
      </c>
      <c r="E656" s="25" t="s">
        <v>266</v>
      </c>
      <c r="F656" s="24"/>
      <c r="G656" s="26">
        <f t="shared" ref="G656:X656" si="574">G657</f>
        <v>252171.94</v>
      </c>
      <c r="H656" s="26">
        <f t="shared" si="574"/>
        <v>0</v>
      </c>
      <c r="I656" s="26">
        <f t="shared" si="574"/>
        <v>0</v>
      </c>
      <c r="J656" s="26">
        <f t="shared" si="574"/>
        <v>0</v>
      </c>
      <c r="K656" s="26">
        <f t="shared" si="574"/>
        <v>252171.94</v>
      </c>
      <c r="L656" s="26">
        <f t="shared" si="574"/>
        <v>0</v>
      </c>
      <c r="M656" s="26">
        <f t="shared" si="574"/>
        <v>252171.94</v>
      </c>
      <c r="N656" s="26">
        <f t="shared" si="574"/>
        <v>0</v>
      </c>
      <c r="O656" s="26">
        <f t="shared" si="574"/>
        <v>0</v>
      </c>
      <c r="P656" s="26">
        <f t="shared" si="574"/>
        <v>0</v>
      </c>
      <c r="Q656" s="26">
        <f t="shared" si="574"/>
        <v>252171.94</v>
      </c>
      <c r="R656" s="26">
        <f t="shared" si="574"/>
        <v>0</v>
      </c>
      <c r="S656" s="26">
        <f t="shared" si="574"/>
        <v>252171.94</v>
      </c>
      <c r="T656" s="26">
        <f t="shared" si="574"/>
        <v>0</v>
      </c>
      <c r="U656" s="26">
        <f t="shared" si="574"/>
        <v>0</v>
      </c>
      <c r="V656" s="26">
        <f t="shared" si="574"/>
        <v>0</v>
      </c>
      <c r="W656" s="26">
        <f t="shared" si="574"/>
        <v>252171.94</v>
      </c>
      <c r="X656" s="26">
        <f t="shared" si="574"/>
        <v>0</v>
      </c>
      <c r="Y656" s="59"/>
    </row>
    <row r="657" spans="1:25" ht="24">
      <c r="A657" s="28" t="s">
        <v>242</v>
      </c>
      <c r="B657" s="24">
        <v>709</v>
      </c>
      <c r="C657" s="25" t="s">
        <v>67</v>
      </c>
      <c r="D657" s="25" t="s">
        <v>105</v>
      </c>
      <c r="E657" s="25" t="s">
        <v>266</v>
      </c>
      <c r="F657" s="24">
        <v>600</v>
      </c>
      <c r="G657" s="26">
        <v>252171.94</v>
      </c>
      <c r="H657" s="26">
        <v>0</v>
      </c>
      <c r="I657" s="26"/>
      <c r="J657" s="26"/>
      <c r="K657" s="26">
        <f t="shared" ref="K657:L657" si="575">G657+I657</f>
        <v>252171.94</v>
      </c>
      <c r="L657" s="26">
        <f t="shared" si="575"/>
        <v>0</v>
      </c>
      <c r="M657" s="26">
        <v>252171.94</v>
      </c>
      <c r="N657" s="26">
        <v>0</v>
      </c>
      <c r="O657" s="26"/>
      <c r="P657" s="26"/>
      <c r="Q657" s="26">
        <f t="shared" ref="Q657:R657" si="576">M657+O657</f>
        <v>252171.94</v>
      </c>
      <c r="R657" s="26">
        <f t="shared" si="576"/>
        <v>0</v>
      </c>
      <c r="S657" s="26">
        <v>252171.94</v>
      </c>
      <c r="T657" s="26">
        <v>0</v>
      </c>
      <c r="U657" s="27"/>
      <c r="V657" s="27"/>
      <c r="W657" s="27">
        <f t="shared" ref="W657:X657" si="577">S657+U657</f>
        <v>252171.94</v>
      </c>
      <c r="X657" s="27">
        <f t="shared" si="577"/>
        <v>0</v>
      </c>
      <c r="Y657" s="59"/>
    </row>
    <row r="658" spans="1:25" ht="24" hidden="1">
      <c r="A658" s="28" t="s">
        <v>459</v>
      </c>
      <c r="B658" s="24">
        <v>709</v>
      </c>
      <c r="C658" s="25" t="s">
        <v>67</v>
      </c>
      <c r="D658" s="25" t="s">
        <v>105</v>
      </c>
      <c r="E658" s="25" t="s">
        <v>460</v>
      </c>
      <c r="F658" s="25"/>
      <c r="G658" s="26">
        <f t="shared" ref="G658:X658" si="578">G659</f>
        <v>0</v>
      </c>
      <c r="H658" s="26">
        <f t="shared" si="578"/>
        <v>0</v>
      </c>
      <c r="I658" s="26">
        <f t="shared" si="578"/>
        <v>0</v>
      </c>
      <c r="J658" s="26">
        <f t="shared" si="578"/>
        <v>0</v>
      </c>
      <c r="K658" s="26">
        <f t="shared" si="578"/>
        <v>0</v>
      </c>
      <c r="L658" s="26">
        <f t="shared" si="578"/>
        <v>0</v>
      </c>
      <c r="M658" s="26">
        <f t="shared" si="578"/>
        <v>0</v>
      </c>
      <c r="N658" s="26">
        <f t="shared" si="578"/>
        <v>0</v>
      </c>
      <c r="O658" s="26">
        <f t="shared" si="578"/>
        <v>0</v>
      </c>
      <c r="P658" s="26">
        <f t="shared" si="578"/>
        <v>0</v>
      </c>
      <c r="Q658" s="26">
        <f t="shared" si="578"/>
        <v>0</v>
      </c>
      <c r="R658" s="26">
        <f t="shared" si="578"/>
        <v>0</v>
      </c>
      <c r="S658" s="26">
        <f t="shared" si="578"/>
        <v>0</v>
      </c>
      <c r="T658" s="26">
        <f t="shared" si="578"/>
        <v>0</v>
      </c>
      <c r="U658" s="26">
        <f t="shared" si="578"/>
        <v>0</v>
      </c>
      <c r="V658" s="26">
        <f t="shared" si="578"/>
        <v>0</v>
      </c>
      <c r="W658" s="26">
        <f t="shared" si="578"/>
        <v>0</v>
      </c>
      <c r="X658" s="26">
        <f t="shared" si="578"/>
        <v>0</v>
      </c>
      <c r="Y658" s="59"/>
    </row>
    <row r="659" spans="1:25" ht="24" hidden="1">
      <c r="A659" s="28" t="s">
        <v>242</v>
      </c>
      <c r="B659" s="24">
        <v>709</v>
      </c>
      <c r="C659" s="25" t="s">
        <v>67</v>
      </c>
      <c r="D659" s="25" t="s">
        <v>105</v>
      </c>
      <c r="E659" s="25" t="s">
        <v>460</v>
      </c>
      <c r="F659" s="25" t="s">
        <v>243</v>
      </c>
      <c r="G659" s="26"/>
      <c r="H659" s="26"/>
      <c r="I659" s="26"/>
      <c r="J659" s="26"/>
      <c r="K659" s="26">
        <f t="shared" ref="K659:L659" si="579">G659+I659</f>
        <v>0</v>
      </c>
      <c r="L659" s="26">
        <f t="shared" si="579"/>
        <v>0</v>
      </c>
      <c r="M659" s="26"/>
      <c r="N659" s="26"/>
      <c r="O659" s="26"/>
      <c r="P659" s="26"/>
      <c r="Q659" s="26">
        <f t="shared" ref="Q659:R659" si="580">M659+O659</f>
        <v>0</v>
      </c>
      <c r="R659" s="26">
        <f t="shared" si="580"/>
        <v>0</v>
      </c>
      <c r="S659" s="26"/>
      <c r="T659" s="26"/>
      <c r="U659" s="27"/>
      <c r="V659" s="27"/>
      <c r="W659" s="26">
        <f t="shared" ref="W659:X659" si="581">S659+U659</f>
        <v>0</v>
      </c>
      <c r="X659" s="26">
        <f t="shared" si="581"/>
        <v>0</v>
      </c>
      <c r="Y659" s="59"/>
    </row>
    <row r="660" spans="1:25" ht="36">
      <c r="A660" s="29" t="s">
        <v>267</v>
      </c>
      <c r="B660" s="24">
        <v>709</v>
      </c>
      <c r="C660" s="25" t="s">
        <v>67</v>
      </c>
      <c r="D660" s="25" t="s">
        <v>105</v>
      </c>
      <c r="E660" s="25" t="s">
        <v>268</v>
      </c>
      <c r="F660" s="24"/>
      <c r="G660" s="26">
        <f t="shared" ref="G660:X660" si="582">G661</f>
        <v>58034351.079999998</v>
      </c>
      <c r="H660" s="26">
        <f t="shared" si="582"/>
        <v>0</v>
      </c>
      <c r="I660" s="26">
        <f t="shared" si="582"/>
        <v>0</v>
      </c>
      <c r="J660" s="26">
        <f t="shared" si="582"/>
        <v>0</v>
      </c>
      <c r="K660" s="26">
        <f>K661</f>
        <v>58034351.079999998</v>
      </c>
      <c r="L660" s="26">
        <f t="shared" si="582"/>
        <v>0</v>
      </c>
      <c r="M660" s="26">
        <f t="shared" si="582"/>
        <v>59774152.359999999</v>
      </c>
      <c r="N660" s="26">
        <f t="shared" si="582"/>
        <v>0</v>
      </c>
      <c r="O660" s="26">
        <f t="shared" si="582"/>
        <v>0</v>
      </c>
      <c r="P660" s="26">
        <f t="shared" si="582"/>
        <v>0</v>
      </c>
      <c r="Q660" s="26">
        <f>Q661</f>
        <v>59774152.359999999</v>
      </c>
      <c r="R660" s="26">
        <f t="shared" si="582"/>
        <v>0</v>
      </c>
      <c r="S660" s="26">
        <f t="shared" si="582"/>
        <v>57774152.359999999</v>
      </c>
      <c r="T660" s="26">
        <f t="shared" si="582"/>
        <v>0</v>
      </c>
      <c r="U660" s="27">
        <f t="shared" si="582"/>
        <v>0</v>
      </c>
      <c r="V660" s="27">
        <f t="shared" si="582"/>
        <v>0</v>
      </c>
      <c r="W660" s="27">
        <f>W661</f>
        <v>57774152.359999999</v>
      </c>
      <c r="X660" s="27">
        <f t="shared" si="582"/>
        <v>0</v>
      </c>
      <c r="Y660" s="59"/>
    </row>
    <row r="661" spans="1:25" ht="24">
      <c r="A661" s="28" t="s">
        <v>242</v>
      </c>
      <c r="B661" s="24">
        <v>709</v>
      </c>
      <c r="C661" s="25" t="s">
        <v>67</v>
      </c>
      <c r="D661" s="25" t="s">
        <v>105</v>
      </c>
      <c r="E661" s="25" t="s">
        <v>268</v>
      </c>
      <c r="F661" s="24">
        <v>600</v>
      </c>
      <c r="G661" s="26">
        <v>58034351.079999998</v>
      </c>
      <c r="H661" s="26"/>
      <c r="I661" s="26"/>
      <c r="J661" s="26"/>
      <c r="K661" s="26">
        <f>G661+I661</f>
        <v>58034351.079999998</v>
      </c>
      <c r="L661" s="26">
        <f>H661+J661</f>
        <v>0</v>
      </c>
      <c r="M661" s="26">
        <v>59774152.359999999</v>
      </c>
      <c r="N661" s="26"/>
      <c r="O661" s="26"/>
      <c r="P661" s="26"/>
      <c r="Q661" s="26">
        <f>M661+O661</f>
        <v>59774152.359999999</v>
      </c>
      <c r="R661" s="26">
        <f>N661+P661</f>
        <v>0</v>
      </c>
      <c r="S661" s="26">
        <f>59774152.36-2000000</f>
        <v>57774152.359999999</v>
      </c>
      <c r="T661" s="26"/>
      <c r="U661" s="27"/>
      <c r="V661" s="27"/>
      <c r="W661" s="27">
        <f>S661+U661</f>
        <v>57774152.359999999</v>
      </c>
      <c r="X661" s="27">
        <f>T661+V661</f>
        <v>0</v>
      </c>
      <c r="Y661" s="59"/>
    </row>
    <row r="662" spans="1:25" ht="24" hidden="1">
      <c r="A662" s="28" t="s">
        <v>269</v>
      </c>
      <c r="B662" s="24">
        <v>709</v>
      </c>
      <c r="C662" s="25" t="s">
        <v>67</v>
      </c>
      <c r="D662" s="25" t="s">
        <v>105</v>
      </c>
      <c r="E662" s="25" t="s">
        <v>270</v>
      </c>
      <c r="F662" s="24"/>
      <c r="G662" s="26">
        <f t="shared" ref="G662:X662" si="583">G663</f>
        <v>0</v>
      </c>
      <c r="H662" s="26">
        <f t="shared" si="583"/>
        <v>0</v>
      </c>
      <c r="I662" s="26">
        <f t="shared" si="583"/>
        <v>0</v>
      </c>
      <c r="J662" s="26">
        <f t="shared" si="583"/>
        <v>0</v>
      </c>
      <c r="K662" s="26">
        <f t="shared" si="583"/>
        <v>0</v>
      </c>
      <c r="L662" s="26">
        <f t="shared" si="583"/>
        <v>0</v>
      </c>
      <c r="M662" s="26">
        <f t="shared" si="583"/>
        <v>0</v>
      </c>
      <c r="N662" s="26">
        <f t="shared" si="583"/>
        <v>0</v>
      </c>
      <c r="O662" s="26">
        <f t="shared" si="583"/>
        <v>0</v>
      </c>
      <c r="P662" s="26">
        <f t="shared" si="583"/>
        <v>0</v>
      </c>
      <c r="Q662" s="26">
        <f t="shared" si="583"/>
        <v>0</v>
      </c>
      <c r="R662" s="26">
        <f t="shared" si="583"/>
        <v>0</v>
      </c>
      <c r="S662" s="26">
        <f t="shared" si="583"/>
        <v>0</v>
      </c>
      <c r="T662" s="26">
        <f t="shared" si="583"/>
        <v>0</v>
      </c>
      <c r="U662" s="26">
        <f t="shared" si="583"/>
        <v>0</v>
      </c>
      <c r="V662" s="26">
        <f t="shared" si="583"/>
        <v>0</v>
      </c>
      <c r="W662" s="26">
        <f t="shared" si="583"/>
        <v>0</v>
      </c>
      <c r="X662" s="26">
        <f t="shared" si="583"/>
        <v>0</v>
      </c>
      <c r="Y662" s="59"/>
    </row>
    <row r="663" spans="1:25" ht="24" hidden="1">
      <c r="A663" s="28" t="s">
        <v>242</v>
      </c>
      <c r="B663" s="24">
        <v>709</v>
      </c>
      <c r="C663" s="25" t="s">
        <v>67</v>
      </c>
      <c r="D663" s="25" t="s">
        <v>105</v>
      </c>
      <c r="E663" s="25" t="s">
        <v>270</v>
      </c>
      <c r="F663" s="24">
        <v>600</v>
      </c>
      <c r="G663" s="26"/>
      <c r="H663" s="26"/>
      <c r="I663" s="26"/>
      <c r="J663" s="26"/>
      <c r="K663" s="26">
        <f>G663+I663</f>
        <v>0</v>
      </c>
      <c r="L663" s="26">
        <f>H663+J663</f>
        <v>0</v>
      </c>
      <c r="M663" s="26"/>
      <c r="N663" s="26"/>
      <c r="O663" s="26"/>
      <c r="P663" s="26"/>
      <c r="Q663" s="26">
        <f>M663+O663</f>
        <v>0</v>
      </c>
      <c r="R663" s="26">
        <f>N663+P663</f>
        <v>0</v>
      </c>
      <c r="S663" s="26"/>
      <c r="T663" s="26"/>
      <c r="U663" s="27"/>
      <c r="V663" s="27"/>
      <c r="W663" s="26">
        <f>S663+U663</f>
        <v>0</v>
      </c>
      <c r="X663" s="26">
        <f>T663+V663</f>
        <v>0</v>
      </c>
      <c r="Y663" s="59"/>
    </row>
    <row r="664" spans="1:25" ht="24" hidden="1">
      <c r="A664" s="28" t="s">
        <v>271</v>
      </c>
      <c r="B664" s="24">
        <v>709</v>
      </c>
      <c r="C664" s="25" t="s">
        <v>67</v>
      </c>
      <c r="D664" s="25" t="s">
        <v>105</v>
      </c>
      <c r="E664" s="25" t="s">
        <v>272</v>
      </c>
      <c r="F664" s="24"/>
      <c r="G664" s="26">
        <f t="shared" ref="G664:X664" si="584">G665</f>
        <v>0</v>
      </c>
      <c r="H664" s="26">
        <f t="shared" si="584"/>
        <v>0</v>
      </c>
      <c r="I664" s="26">
        <f t="shared" si="584"/>
        <v>0</v>
      </c>
      <c r="J664" s="26">
        <f t="shared" si="584"/>
        <v>0</v>
      </c>
      <c r="K664" s="26">
        <f t="shared" si="584"/>
        <v>0</v>
      </c>
      <c r="L664" s="26">
        <f t="shared" si="584"/>
        <v>0</v>
      </c>
      <c r="M664" s="26">
        <f t="shared" si="584"/>
        <v>0</v>
      </c>
      <c r="N664" s="26">
        <f t="shared" si="584"/>
        <v>0</v>
      </c>
      <c r="O664" s="26">
        <f t="shared" si="584"/>
        <v>0</v>
      </c>
      <c r="P664" s="26">
        <f t="shared" si="584"/>
        <v>0</v>
      </c>
      <c r="Q664" s="26">
        <f t="shared" si="584"/>
        <v>0</v>
      </c>
      <c r="R664" s="26">
        <f t="shared" si="584"/>
        <v>0</v>
      </c>
      <c r="S664" s="26">
        <f t="shared" si="584"/>
        <v>0</v>
      </c>
      <c r="T664" s="26">
        <f t="shared" si="584"/>
        <v>0</v>
      </c>
      <c r="U664" s="26">
        <f t="shared" si="584"/>
        <v>0</v>
      </c>
      <c r="V664" s="26">
        <f t="shared" si="584"/>
        <v>0</v>
      </c>
      <c r="W664" s="26">
        <f t="shared" si="584"/>
        <v>0</v>
      </c>
      <c r="X664" s="26">
        <f t="shared" si="584"/>
        <v>0</v>
      </c>
      <c r="Y664" s="59"/>
    </row>
    <row r="665" spans="1:25" ht="24" hidden="1">
      <c r="A665" s="28" t="s">
        <v>242</v>
      </c>
      <c r="B665" s="24">
        <v>709</v>
      </c>
      <c r="C665" s="25" t="s">
        <v>67</v>
      </c>
      <c r="D665" s="25" t="s">
        <v>105</v>
      </c>
      <c r="E665" s="25" t="s">
        <v>272</v>
      </c>
      <c r="F665" s="24">
        <v>600</v>
      </c>
      <c r="G665" s="26"/>
      <c r="H665" s="26"/>
      <c r="I665" s="26"/>
      <c r="J665" s="26"/>
      <c r="K665" s="26">
        <f>G665+I665</f>
        <v>0</v>
      </c>
      <c r="L665" s="26">
        <f>H665+J665</f>
        <v>0</v>
      </c>
      <c r="M665" s="26"/>
      <c r="N665" s="26"/>
      <c r="O665" s="26"/>
      <c r="P665" s="26"/>
      <c r="Q665" s="26">
        <f>M665+O665</f>
        <v>0</v>
      </c>
      <c r="R665" s="26">
        <f>N665+P665</f>
        <v>0</v>
      </c>
      <c r="S665" s="26"/>
      <c r="T665" s="26"/>
      <c r="U665" s="27"/>
      <c r="V665" s="27"/>
      <c r="W665" s="26">
        <f>S665+U665</f>
        <v>0</v>
      </c>
      <c r="X665" s="26">
        <f>T665+V665</f>
        <v>0</v>
      </c>
      <c r="Y665" s="59"/>
    </row>
    <row r="666" spans="1:25" ht="36" hidden="1">
      <c r="A666" s="28" t="s">
        <v>273</v>
      </c>
      <c r="B666" s="25" t="s">
        <v>461</v>
      </c>
      <c r="C666" s="25" t="s">
        <v>67</v>
      </c>
      <c r="D666" s="25" t="s">
        <v>105</v>
      </c>
      <c r="E666" s="25" t="s">
        <v>274</v>
      </c>
      <c r="F666" s="24"/>
      <c r="G666" s="26">
        <f t="shared" ref="G666:X667" si="585">G667</f>
        <v>0</v>
      </c>
      <c r="H666" s="26">
        <f t="shared" si="585"/>
        <v>0</v>
      </c>
      <c r="I666" s="26">
        <f t="shared" si="585"/>
        <v>0</v>
      </c>
      <c r="J666" s="26">
        <f t="shared" si="585"/>
        <v>0</v>
      </c>
      <c r="K666" s="26">
        <f t="shared" si="585"/>
        <v>0</v>
      </c>
      <c r="L666" s="26">
        <f t="shared" si="585"/>
        <v>0</v>
      </c>
      <c r="M666" s="26">
        <f t="shared" si="585"/>
        <v>0</v>
      </c>
      <c r="N666" s="26">
        <f t="shared" si="585"/>
        <v>0</v>
      </c>
      <c r="O666" s="26">
        <f t="shared" si="585"/>
        <v>0</v>
      </c>
      <c r="P666" s="26">
        <f t="shared" si="585"/>
        <v>0</v>
      </c>
      <c r="Q666" s="26">
        <f t="shared" si="585"/>
        <v>0</v>
      </c>
      <c r="R666" s="26">
        <f t="shared" si="585"/>
        <v>0</v>
      </c>
      <c r="S666" s="26">
        <f t="shared" si="585"/>
        <v>0</v>
      </c>
      <c r="T666" s="26">
        <f t="shared" si="585"/>
        <v>0</v>
      </c>
      <c r="U666" s="27">
        <f t="shared" si="585"/>
        <v>0</v>
      </c>
      <c r="V666" s="27">
        <f t="shared" si="585"/>
        <v>0</v>
      </c>
      <c r="W666" s="27">
        <f t="shared" si="585"/>
        <v>0</v>
      </c>
      <c r="X666" s="27">
        <f t="shared" si="585"/>
        <v>0</v>
      </c>
      <c r="Y666" s="59"/>
    </row>
    <row r="667" spans="1:25" ht="24" hidden="1">
      <c r="A667" s="28" t="s">
        <v>365</v>
      </c>
      <c r="B667" s="24">
        <v>709</v>
      </c>
      <c r="C667" s="25" t="s">
        <v>67</v>
      </c>
      <c r="D667" s="25" t="s">
        <v>105</v>
      </c>
      <c r="E667" s="25" t="s">
        <v>462</v>
      </c>
      <c r="F667" s="24"/>
      <c r="G667" s="26">
        <f t="shared" si="585"/>
        <v>0</v>
      </c>
      <c r="H667" s="26">
        <f t="shared" si="585"/>
        <v>0</v>
      </c>
      <c r="I667" s="26">
        <f t="shared" si="585"/>
        <v>0</v>
      </c>
      <c r="J667" s="26">
        <f t="shared" si="585"/>
        <v>0</v>
      </c>
      <c r="K667" s="26">
        <f t="shared" si="585"/>
        <v>0</v>
      </c>
      <c r="L667" s="26">
        <f t="shared" si="585"/>
        <v>0</v>
      </c>
      <c r="M667" s="26">
        <f t="shared" si="585"/>
        <v>0</v>
      </c>
      <c r="N667" s="26">
        <f t="shared" si="585"/>
        <v>0</v>
      </c>
      <c r="O667" s="26">
        <f t="shared" si="585"/>
        <v>0</v>
      </c>
      <c r="P667" s="26">
        <f t="shared" si="585"/>
        <v>0</v>
      </c>
      <c r="Q667" s="26">
        <f t="shared" si="585"/>
        <v>0</v>
      </c>
      <c r="R667" s="26">
        <f t="shared" si="585"/>
        <v>0</v>
      </c>
      <c r="S667" s="26">
        <f t="shared" si="585"/>
        <v>0</v>
      </c>
      <c r="T667" s="26">
        <f t="shared" si="585"/>
        <v>0</v>
      </c>
      <c r="U667" s="27">
        <f t="shared" si="585"/>
        <v>0</v>
      </c>
      <c r="V667" s="27">
        <f t="shared" si="585"/>
        <v>0</v>
      </c>
      <c r="W667" s="27">
        <f t="shared" si="585"/>
        <v>0</v>
      </c>
      <c r="X667" s="27">
        <f t="shared" si="585"/>
        <v>0</v>
      </c>
      <c r="Y667" s="59"/>
    </row>
    <row r="668" spans="1:25" hidden="1">
      <c r="A668" s="28" t="s">
        <v>57</v>
      </c>
      <c r="B668" s="24">
        <v>709</v>
      </c>
      <c r="C668" s="25" t="s">
        <v>67</v>
      </c>
      <c r="D668" s="25" t="s">
        <v>105</v>
      </c>
      <c r="E668" s="25" t="s">
        <v>462</v>
      </c>
      <c r="F668" s="24">
        <v>300</v>
      </c>
      <c r="G668" s="26">
        <v>0</v>
      </c>
      <c r="H668" s="26"/>
      <c r="I668" s="26"/>
      <c r="J668" s="26"/>
      <c r="K668" s="26">
        <f>G668+I668</f>
        <v>0</v>
      </c>
      <c r="L668" s="26">
        <f>H668+J668</f>
        <v>0</v>
      </c>
      <c r="M668" s="26">
        <v>0</v>
      </c>
      <c r="N668" s="26"/>
      <c r="O668" s="26"/>
      <c r="P668" s="26"/>
      <c r="Q668" s="26">
        <f>M668+O668</f>
        <v>0</v>
      </c>
      <c r="R668" s="26">
        <f>N668+P668</f>
        <v>0</v>
      </c>
      <c r="S668" s="26">
        <v>0</v>
      </c>
      <c r="T668" s="26"/>
      <c r="U668" s="27"/>
      <c r="V668" s="27"/>
      <c r="W668" s="27">
        <f>S668+U668</f>
        <v>0</v>
      </c>
      <c r="X668" s="27">
        <f>T668+V668</f>
        <v>0</v>
      </c>
      <c r="Y668" s="59"/>
    </row>
    <row r="669" spans="1:25">
      <c r="A669" s="28" t="s">
        <v>445</v>
      </c>
      <c r="B669" s="24">
        <v>709</v>
      </c>
      <c r="C669" s="25" t="s">
        <v>67</v>
      </c>
      <c r="D669" s="25" t="s">
        <v>105</v>
      </c>
      <c r="E669" s="25" t="s">
        <v>446</v>
      </c>
      <c r="F669" s="24"/>
      <c r="G669" s="26">
        <f t="shared" ref="G669:X669" si="586">G670</f>
        <v>171690512.28999999</v>
      </c>
      <c r="H669" s="26">
        <f t="shared" si="586"/>
        <v>8226207.0199999996</v>
      </c>
      <c r="I669" s="26">
        <f t="shared" si="586"/>
        <v>0</v>
      </c>
      <c r="J669" s="26">
        <f t="shared" si="586"/>
        <v>0</v>
      </c>
      <c r="K669" s="26">
        <f t="shared" si="586"/>
        <v>171690512.28999999</v>
      </c>
      <c r="L669" s="26">
        <f t="shared" si="586"/>
        <v>8226207.0199999996</v>
      </c>
      <c r="M669" s="26">
        <f t="shared" si="586"/>
        <v>170911795.91</v>
      </c>
      <c r="N669" s="26">
        <f t="shared" si="586"/>
        <v>6256650.3499999996</v>
      </c>
      <c r="O669" s="26">
        <f t="shared" si="586"/>
        <v>0</v>
      </c>
      <c r="P669" s="26">
        <f t="shared" si="586"/>
        <v>0</v>
      </c>
      <c r="Q669" s="26">
        <f t="shared" si="586"/>
        <v>170911795.91</v>
      </c>
      <c r="R669" s="26">
        <f t="shared" si="586"/>
        <v>6256650.3499999996</v>
      </c>
      <c r="S669" s="26">
        <f t="shared" si="586"/>
        <v>168911795.91</v>
      </c>
      <c r="T669" s="26">
        <f t="shared" si="586"/>
        <v>6256650.3499999996</v>
      </c>
      <c r="U669" s="27">
        <f t="shared" si="586"/>
        <v>0</v>
      </c>
      <c r="V669" s="27">
        <f t="shared" si="586"/>
        <v>0</v>
      </c>
      <c r="W669" s="27">
        <f t="shared" si="586"/>
        <v>168911795.91</v>
      </c>
      <c r="X669" s="27">
        <f t="shared" si="586"/>
        <v>6256650.3499999996</v>
      </c>
      <c r="Y669" s="59"/>
    </row>
    <row r="670" spans="1:25" ht="24">
      <c r="A670" s="28" t="s">
        <v>463</v>
      </c>
      <c r="B670" s="24">
        <v>709</v>
      </c>
      <c r="C670" s="25" t="s">
        <v>67</v>
      </c>
      <c r="D670" s="25" t="s">
        <v>105</v>
      </c>
      <c r="E670" s="25" t="s">
        <v>464</v>
      </c>
      <c r="F670" s="24"/>
      <c r="G670" s="26">
        <f>G671+G680+G689</f>
        <v>171690512.28999999</v>
      </c>
      <c r="H670" s="26">
        <f t="shared" ref="H670:X670" si="587">H671+H680+H689</f>
        <v>8226207.0199999996</v>
      </c>
      <c r="I670" s="26">
        <f t="shared" si="587"/>
        <v>0</v>
      </c>
      <c r="J670" s="26">
        <f t="shared" si="587"/>
        <v>0</v>
      </c>
      <c r="K670" s="26">
        <f t="shared" si="587"/>
        <v>171690512.28999999</v>
      </c>
      <c r="L670" s="26">
        <f t="shared" si="587"/>
        <v>8226207.0199999996</v>
      </c>
      <c r="M670" s="26">
        <f t="shared" si="587"/>
        <v>170911795.91</v>
      </c>
      <c r="N670" s="26">
        <f t="shared" si="587"/>
        <v>6256650.3499999996</v>
      </c>
      <c r="O670" s="26">
        <f t="shared" si="587"/>
        <v>0</v>
      </c>
      <c r="P670" s="26">
        <f t="shared" si="587"/>
        <v>0</v>
      </c>
      <c r="Q670" s="26">
        <f t="shared" si="587"/>
        <v>170911795.91</v>
      </c>
      <c r="R670" s="26">
        <f t="shared" si="587"/>
        <v>6256650.3499999996</v>
      </c>
      <c r="S670" s="26">
        <f t="shared" si="587"/>
        <v>168911795.91</v>
      </c>
      <c r="T670" s="26">
        <f t="shared" si="587"/>
        <v>6256650.3499999996</v>
      </c>
      <c r="U670" s="26">
        <f t="shared" si="587"/>
        <v>0</v>
      </c>
      <c r="V670" s="26">
        <f t="shared" si="587"/>
        <v>0</v>
      </c>
      <c r="W670" s="26">
        <f t="shared" si="587"/>
        <v>168911795.91</v>
      </c>
      <c r="X670" s="26">
        <f t="shared" si="587"/>
        <v>6256650.3499999996</v>
      </c>
      <c r="Y670" s="59"/>
    </row>
    <row r="671" spans="1:25" ht="24">
      <c r="A671" s="28" t="s">
        <v>465</v>
      </c>
      <c r="B671" s="24">
        <v>709</v>
      </c>
      <c r="C671" s="25" t="s">
        <v>67</v>
      </c>
      <c r="D671" s="25" t="s">
        <v>105</v>
      </c>
      <c r="E671" s="25" t="s">
        <v>466</v>
      </c>
      <c r="F671" s="24"/>
      <c r="G671" s="26">
        <f t="shared" ref="G671:X671" si="588">G672+G674+G676+G678</f>
        <v>169601811.69</v>
      </c>
      <c r="H671" s="26">
        <f t="shared" si="588"/>
        <v>6162571.4199999999</v>
      </c>
      <c r="I671" s="26">
        <f t="shared" si="588"/>
        <v>0</v>
      </c>
      <c r="J671" s="26">
        <f t="shared" si="588"/>
        <v>0</v>
      </c>
      <c r="K671" s="26">
        <f t="shared" si="588"/>
        <v>169601811.69</v>
      </c>
      <c r="L671" s="26">
        <f t="shared" si="588"/>
        <v>6162571.4199999999</v>
      </c>
      <c r="M671" s="26">
        <f t="shared" si="588"/>
        <v>170911795.91</v>
      </c>
      <c r="N671" s="26">
        <f t="shared" si="588"/>
        <v>6256650.3499999996</v>
      </c>
      <c r="O671" s="26">
        <f t="shared" si="588"/>
        <v>0</v>
      </c>
      <c r="P671" s="26">
        <f t="shared" si="588"/>
        <v>0</v>
      </c>
      <c r="Q671" s="26">
        <f t="shared" si="588"/>
        <v>170911795.91</v>
      </c>
      <c r="R671" s="26">
        <f t="shared" si="588"/>
        <v>6256650.3499999996</v>
      </c>
      <c r="S671" s="26">
        <f t="shared" si="588"/>
        <v>168911795.91</v>
      </c>
      <c r="T671" s="26">
        <f t="shared" si="588"/>
        <v>6256650.3499999996</v>
      </c>
      <c r="U671" s="26">
        <f t="shared" si="588"/>
        <v>0</v>
      </c>
      <c r="V671" s="26">
        <f t="shared" si="588"/>
        <v>0</v>
      </c>
      <c r="W671" s="26">
        <f t="shared" si="588"/>
        <v>168911795.91</v>
      </c>
      <c r="X671" s="26">
        <f t="shared" si="588"/>
        <v>6256650.3499999996</v>
      </c>
      <c r="Y671" s="59"/>
    </row>
    <row r="672" spans="1:25" ht="45.75" customHeight="1">
      <c r="A672" s="28" t="s">
        <v>33</v>
      </c>
      <c r="B672" s="24">
        <v>709</v>
      </c>
      <c r="C672" s="25" t="s">
        <v>67</v>
      </c>
      <c r="D672" s="25" t="s">
        <v>105</v>
      </c>
      <c r="E672" s="25" t="s">
        <v>467</v>
      </c>
      <c r="F672" s="25"/>
      <c r="G672" s="26">
        <f t="shared" ref="G672:X672" si="589">G673</f>
        <v>2209000</v>
      </c>
      <c r="H672" s="26">
        <f t="shared" si="589"/>
        <v>0</v>
      </c>
      <c r="I672" s="26">
        <f t="shared" si="589"/>
        <v>0</v>
      </c>
      <c r="J672" s="26">
        <f t="shared" si="589"/>
        <v>0</v>
      </c>
      <c r="K672" s="26">
        <f t="shared" si="589"/>
        <v>2209000</v>
      </c>
      <c r="L672" s="26">
        <f t="shared" si="589"/>
        <v>0</v>
      </c>
      <c r="M672" s="26">
        <f t="shared" si="589"/>
        <v>2209000</v>
      </c>
      <c r="N672" s="26">
        <f t="shared" si="589"/>
        <v>0</v>
      </c>
      <c r="O672" s="26">
        <f t="shared" si="589"/>
        <v>0</v>
      </c>
      <c r="P672" s="26">
        <f t="shared" si="589"/>
        <v>0</v>
      </c>
      <c r="Q672" s="26">
        <f t="shared" si="589"/>
        <v>2209000</v>
      </c>
      <c r="R672" s="26">
        <f t="shared" si="589"/>
        <v>0</v>
      </c>
      <c r="S672" s="26">
        <f t="shared" si="589"/>
        <v>2209000</v>
      </c>
      <c r="T672" s="26">
        <f t="shared" si="589"/>
        <v>0</v>
      </c>
      <c r="U672" s="27">
        <f t="shared" si="589"/>
        <v>0</v>
      </c>
      <c r="V672" s="27">
        <f t="shared" si="589"/>
        <v>0</v>
      </c>
      <c r="W672" s="27">
        <f t="shared" si="589"/>
        <v>2209000</v>
      </c>
      <c r="X672" s="27">
        <f t="shared" si="589"/>
        <v>0</v>
      </c>
      <c r="Y672" s="59"/>
    </row>
    <row r="673" spans="1:25" ht="24">
      <c r="A673" s="28" t="s">
        <v>242</v>
      </c>
      <c r="B673" s="24">
        <v>709</v>
      </c>
      <c r="C673" s="25" t="s">
        <v>67</v>
      </c>
      <c r="D673" s="25" t="s">
        <v>105</v>
      </c>
      <c r="E673" s="25" t="s">
        <v>467</v>
      </c>
      <c r="F673" s="25" t="s">
        <v>243</v>
      </c>
      <c r="G673" s="26">
        <v>2209000</v>
      </c>
      <c r="H673" s="26"/>
      <c r="I673" s="26"/>
      <c r="J673" s="26"/>
      <c r="K673" s="26">
        <f>G673+I673</f>
        <v>2209000</v>
      </c>
      <c r="L673" s="26">
        <f>H673+J673</f>
        <v>0</v>
      </c>
      <c r="M673" s="26">
        <v>2209000</v>
      </c>
      <c r="N673" s="26"/>
      <c r="O673" s="26"/>
      <c r="P673" s="26"/>
      <c r="Q673" s="26">
        <f>M673+O673</f>
        <v>2209000</v>
      </c>
      <c r="R673" s="26">
        <f>N673+P673</f>
        <v>0</v>
      </c>
      <c r="S673" s="26">
        <v>2209000</v>
      </c>
      <c r="T673" s="26"/>
      <c r="U673" s="27"/>
      <c r="V673" s="27"/>
      <c r="W673" s="27">
        <f>S673+U673</f>
        <v>2209000</v>
      </c>
      <c r="X673" s="27">
        <f>T673+V673</f>
        <v>0</v>
      </c>
      <c r="Y673" s="59"/>
    </row>
    <row r="674" spans="1:25" ht="48">
      <c r="A674" s="28" t="s">
        <v>255</v>
      </c>
      <c r="B674" s="24">
        <v>709</v>
      </c>
      <c r="C674" s="25" t="s">
        <v>67</v>
      </c>
      <c r="D674" s="25" t="s">
        <v>105</v>
      </c>
      <c r="E674" s="25" t="s">
        <v>468</v>
      </c>
      <c r="F674" s="24"/>
      <c r="G674" s="26">
        <f t="shared" ref="G674:X674" si="590">G675</f>
        <v>6162571.4199999999</v>
      </c>
      <c r="H674" s="26">
        <f t="shared" si="590"/>
        <v>6162571.4199999999</v>
      </c>
      <c r="I674" s="26">
        <f t="shared" si="590"/>
        <v>0</v>
      </c>
      <c r="J674" s="26">
        <f t="shared" si="590"/>
        <v>0</v>
      </c>
      <c r="K674" s="26">
        <f t="shared" si="590"/>
        <v>6162571.4199999999</v>
      </c>
      <c r="L674" s="26">
        <f t="shared" si="590"/>
        <v>6162571.4199999999</v>
      </c>
      <c r="M674" s="26">
        <f t="shared" si="590"/>
        <v>6256650.3499999996</v>
      </c>
      <c r="N674" s="26">
        <f t="shared" si="590"/>
        <v>6256650.3499999996</v>
      </c>
      <c r="O674" s="26">
        <f t="shared" si="590"/>
        <v>0</v>
      </c>
      <c r="P674" s="26">
        <f t="shared" si="590"/>
        <v>0</v>
      </c>
      <c r="Q674" s="26">
        <f t="shared" si="590"/>
        <v>6256650.3499999996</v>
      </c>
      <c r="R674" s="26">
        <f t="shared" si="590"/>
        <v>6256650.3499999996</v>
      </c>
      <c r="S674" s="26">
        <f t="shared" si="590"/>
        <v>6256650.3499999996</v>
      </c>
      <c r="T674" s="26">
        <f t="shared" si="590"/>
        <v>6256650.3499999996</v>
      </c>
      <c r="U674" s="27">
        <f t="shared" si="590"/>
        <v>0</v>
      </c>
      <c r="V674" s="27">
        <f t="shared" si="590"/>
        <v>0</v>
      </c>
      <c r="W674" s="27">
        <f t="shared" si="590"/>
        <v>6256650.3499999996</v>
      </c>
      <c r="X674" s="27">
        <f t="shared" si="590"/>
        <v>6256650.3499999996</v>
      </c>
      <c r="Y674" s="59"/>
    </row>
    <row r="675" spans="1:25" ht="24">
      <c r="A675" s="28" t="s">
        <v>242</v>
      </c>
      <c r="B675" s="24">
        <v>709</v>
      </c>
      <c r="C675" s="25" t="s">
        <v>67</v>
      </c>
      <c r="D675" s="25" t="s">
        <v>105</v>
      </c>
      <c r="E675" s="25" t="s">
        <v>468</v>
      </c>
      <c r="F675" s="24">
        <v>600</v>
      </c>
      <c r="G675" s="26">
        <v>6162571.4199999999</v>
      </c>
      <c r="H675" s="26">
        <f>G675</f>
        <v>6162571.4199999999</v>
      </c>
      <c r="I675" s="26"/>
      <c r="J675" s="26"/>
      <c r="K675" s="26">
        <f t="shared" ref="K675:L675" si="591">G675+I675</f>
        <v>6162571.4199999999</v>
      </c>
      <c r="L675" s="26">
        <f t="shared" si="591"/>
        <v>6162571.4199999999</v>
      </c>
      <c r="M675" s="26">
        <v>6256650.3499999996</v>
      </c>
      <c r="N675" s="26">
        <f>M675</f>
        <v>6256650.3499999996</v>
      </c>
      <c r="O675" s="26"/>
      <c r="P675" s="26"/>
      <c r="Q675" s="26">
        <f t="shared" ref="Q675:R675" si="592">M675+O675</f>
        <v>6256650.3499999996</v>
      </c>
      <c r="R675" s="26">
        <f t="shared" si="592"/>
        <v>6256650.3499999996</v>
      </c>
      <c r="S675" s="26">
        <v>6256650.3499999996</v>
      </c>
      <c r="T675" s="26">
        <f>S675</f>
        <v>6256650.3499999996</v>
      </c>
      <c r="U675" s="27"/>
      <c r="V675" s="27"/>
      <c r="W675" s="27">
        <f t="shared" ref="W675:X675" si="593">S675+U675</f>
        <v>6256650.3499999996</v>
      </c>
      <c r="X675" s="27">
        <f t="shared" si="593"/>
        <v>6256650.3499999996</v>
      </c>
      <c r="Y675" s="59"/>
    </row>
    <row r="676" spans="1:25" ht="36">
      <c r="A676" s="28" t="s">
        <v>265</v>
      </c>
      <c r="B676" s="24">
        <v>709</v>
      </c>
      <c r="C676" s="25" t="s">
        <v>67</v>
      </c>
      <c r="D676" s="25" t="s">
        <v>105</v>
      </c>
      <c r="E676" s="25" t="s">
        <v>469</v>
      </c>
      <c r="F676" s="24"/>
      <c r="G676" s="26">
        <f t="shared" ref="G676:X676" si="594">G677</f>
        <v>1087512.6000000001</v>
      </c>
      <c r="H676" s="26">
        <f t="shared" si="594"/>
        <v>0</v>
      </c>
      <c r="I676" s="26">
        <f t="shared" si="594"/>
        <v>0</v>
      </c>
      <c r="J676" s="26">
        <f t="shared" si="594"/>
        <v>0</v>
      </c>
      <c r="K676" s="26">
        <f t="shared" si="594"/>
        <v>1087512.6000000001</v>
      </c>
      <c r="L676" s="26">
        <f t="shared" si="594"/>
        <v>0</v>
      </c>
      <c r="M676" s="26">
        <f t="shared" si="594"/>
        <v>1104114.7699999998</v>
      </c>
      <c r="N676" s="26">
        <f t="shared" si="594"/>
        <v>0</v>
      </c>
      <c r="O676" s="26">
        <f t="shared" si="594"/>
        <v>0</v>
      </c>
      <c r="P676" s="26">
        <f t="shared" si="594"/>
        <v>0</v>
      </c>
      <c r="Q676" s="26">
        <f t="shared" si="594"/>
        <v>1104114.7699999998</v>
      </c>
      <c r="R676" s="26">
        <f t="shared" si="594"/>
        <v>0</v>
      </c>
      <c r="S676" s="26">
        <f t="shared" si="594"/>
        <v>1104114.7699999998</v>
      </c>
      <c r="T676" s="26">
        <f t="shared" si="594"/>
        <v>0</v>
      </c>
      <c r="U676" s="27">
        <f t="shared" si="594"/>
        <v>0</v>
      </c>
      <c r="V676" s="27">
        <f t="shared" si="594"/>
        <v>0</v>
      </c>
      <c r="W676" s="27">
        <f t="shared" si="594"/>
        <v>1104114.7699999998</v>
      </c>
      <c r="X676" s="27">
        <f t="shared" si="594"/>
        <v>0</v>
      </c>
      <c r="Y676" s="59"/>
    </row>
    <row r="677" spans="1:25" ht="24">
      <c r="A677" s="28" t="s">
        <v>242</v>
      </c>
      <c r="B677" s="24">
        <v>709</v>
      </c>
      <c r="C677" s="25" t="s">
        <v>67</v>
      </c>
      <c r="D677" s="25" t="s">
        <v>105</v>
      </c>
      <c r="E677" s="25" t="s">
        <v>469</v>
      </c>
      <c r="F677" s="24">
        <v>600</v>
      </c>
      <c r="G677" s="26">
        <v>1087512.6000000001</v>
      </c>
      <c r="H677" s="26"/>
      <c r="I677" s="26"/>
      <c r="J677" s="26"/>
      <c r="K677" s="26">
        <f>G677+I677</f>
        <v>1087512.6000000001</v>
      </c>
      <c r="L677" s="26">
        <f>H677+J677</f>
        <v>0</v>
      </c>
      <c r="M677" s="26">
        <v>1104114.7699999998</v>
      </c>
      <c r="N677" s="26"/>
      <c r="O677" s="26"/>
      <c r="P677" s="26"/>
      <c r="Q677" s="26">
        <f>M677+O677</f>
        <v>1104114.7699999998</v>
      </c>
      <c r="R677" s="26">
        <f>N677+P677</f>
        <v>0</v>
      </c>
      <c r="S677" s="26">
        <v>1104114.7699999998</v>
      </c>
      <c r="T677" s="26"/>
      <c r="U677" s="27"/>
      <c r="V677" s="27"/>
      <c r="W677" s="27">
        <f>S677+U677</f>
        <v>1104114.7699999998</v>
      </c>
      <c r="X677" s="27">
        <f>T677+V677</f>
        <v>0</v>
      </c>
      <c r="Y677" s="59"/>
    </row>
    <row r="678" spans="1:25" ht="36">
      <c r="A678" s="29" t="s">
        <v>267</v>
      </c>
      <c r="B678" s="24">
        <v>709</v>
      </c>
      <c r="C678" s="25" t="s">
        <v>67</v>
      </c>
      <c r="D678" s="25" t="s">
        <v>105</v>
      </c>
      <c r="E678" s="25" t="s">
        <v>470</v>
      </c>
      <c r="F678" s="24"/>
      <c r="G678" s="26">
        <f t="shared" ref="G678:X678" si="595">G679</f>
        <v>160142727.66999999</v>
      </c>
      <c r="H678" s="26">
        <f t="shared" si="595"/>
        <v>0</v>
      </c>
      <c r="I678" s="26">
        <f t="shared" si="595"/>
        <v>0</v>
      </c>
      <c r="J678" s="26">
        <f t="shared" si="595"/>
        <v>0</v>
      </c>
      <c r="K678" s="26">
        <f>K679</f>
        <v>160142727.66999999</v>
      </c>
      <c r="L678" s="26">
        <f t="shared" si="595"/>
        <v>0</v>
      </c>
      <c r="M678" s="26">
        <f t="shared" si="595"/>
        <v>161342030.78999999</v>
      </c>
      <c r="N678" s="26">
        <f t="shared" si="595"/>
        <v>0</v>
      </c>
      <c r="O678" s="26">
        <f t="shared" si="595"/>
        <v>0</v>
      </c>
      <c r="P678" s="26">
        <f t="shared" si="595"/>
        <v>0</v>
      </c>
      <c r="Q678" s="26">
        <f>Q679</f>
        <v>161342030.78999999</v>
      </c>
      <c r="R678" s="26">
        <f t="shared" si="595"/>
        <v>0</v>
      </c>
      <c r="S678" s="26">
        <f t="shared" si="595"/>
        <v>159342030.78999999</v>
      </c>
      <c r="T678" s="26">
        <f t="shared" si="595"/>
        <v>0</v>
      </c>
      <c r="U678" s="27">
        <f t="shared" si="595"/>
        <v>0</v>
      </c>
      <c r="V678" s="27">
        <f t="shared" si="595"/>
        <v>0</v>
      </c>
      <c r="W678" s="27">
        <f>W679</f>
        <v>159342030.78999999</v>
      </c>
      <c r="X678" s="27">
        <f t="shared" si="595"/>
        <v>0</v>
      </c>
      <c r="Y678" s="59"/>
    </row>
    <row r="679" spans="1:25" ht="24">
      <c r="A679" s="28" t="s">
        <v>242</v>
      </c>
      <c r="B679" s="24">
        <v>709</v>
      </c>
      <c r="C679" s="25" t="s">
        <v>67</v>
      </c>
      <c r="D679" s="25" t="s">
        <v>105</v>
      </c>
      <c r="E679" s="25" t="s">
        <v>470</v>
      </c>
      <c r="F679" s="24">
        <v>600</v>
      </c>
      <c r="G679" s="26">
        <v>160142727.66999999</v>
      </c>
      <c r="H679" s="26"/>
      <c r="I679" s="26"/>
      <c r="J679" s="26"/>
      <c r="K679" s="26">
        <f>G679+I679</f>
        <v>160142727.66999999</v>
      </c>
      <c r="L679" s="26">
        <f>H679+J679</f>
        <v>0</v>
      </c>
      <c r="M679" s="26">
        <v>161342030.78999999</v>
      </c>
      <c r="N679" s="26"/>
      <c r="O679" s="26"/>
      <c r="P679" s="26"/>
      <c r="Q679" s="26">
        <f>M679+O679</f>
        <v>161342030.78999999</v>
      </c>
      <c r="R679" s="26">
        <f>N679+P679</f>
        <v>0</v>
      </c>
      <c r="S679" s="26">
        <f>161342030.79-2000000</f>
        <v>159342030.78999999</v>
      </c>
      <c r="T679" s="26"/>
      <c r="U679" s="27"/>
      <c r="V679" s="27"/>
      <c r="W679" s="27">
        <f>S679+U679</f>
        <v>159342030.78999999</v>
      </c>
      <c r="X679" s="27">
        <f>T679+V679</f>
        <v>0</v>
      </c>
      <c r="Y679" s="59"/>
    </row>
    <row r="680" spans="1:25" ht="36" hidden="1">
      <c r="A680" s="28" t="s">
        <v>471</v>
      </c>
      <c r="B680" s="24">
        <v>709</v>
      </c>
      <c r="C680" s="25" t="s">
        <v>67</v>
      </c>
      <c r="D680" s="25" t="s">
        <v>105</v>
      </c>
      <c r="E680" s="25" t="s">
        <v>472</v>
      </c>
      <c r="F680" s="24"/>
      <c r="G680" s="26">
        <f>G685+G687+G681+G683</f>
        <v>0</v>
      </c>
      <c r="H680" s="26">
        <f t="shared" ref="H680" si="596">H685+H687+H681+H683</f>
        <v>0</v>
      </c>
      <c r="I680" s="26">
        <f>I685+I687+I681+I683</f>
        <v>0</v>
      </c>
      <c r="J680" s="26">
        <f t="shared" ref="J680" si="597">J685+J687+J681+J683</f>
        <v>0</v>
      </c>
      <c r="K680" s="26">
        <f>K685+K687+K681+K683</f>
        <v>0</v>
      </c>
      <c r="L680" s="26">
        <f t="shared" ref="L680" si="598">L685+L687+L681+L683</f>
        <v>0</v>
      </c>
      <c r="M680" s="26">
        <f>M685+M687+M681+M683</f>
        <v>0</v>
      </c>
      <c r="N680" s="26">
        <f t="shared" ref="N680" si="599">N685+N687+N681+N683</f>
        <v>0</v>
      </c>
      <c r="O680" s="26">
        <f>O685+O687+O681+O683</f>
        <v>0</v>
      </c>
      <c r="P680" s="26">
        <f t="shared" ref="P680" si="600">P685+P687+P681+P683</f>
        <v>0</v>
      </c>
      <c r="Q680" s="26">
        <f>Q685+Q687+Q681+Q683</f>
        <v>0</v>
      </c>
      <c r="R680" s="26">
        <f t="shared" ref="R680" si="601">R685+R687+R681+R683</f>
        <v>0</v>
      </c>
      <c r="S680" s="26">
        <f>S685+S687+S681+S683</f>
        <v>0</v>
      </c>
      <c r="T680" s="26">
        <f t="shared" ref="T680" si="602">T685+T687+T681+T683</f>
        <v>0</v>
      </c>
      <c r="U680" s="27">
        <f>U685+U687+U681+U683</f>
        <v>0</v>
      </c>
      <c r="V680" s="27">
        <f t="shared" ref="V680:X680" si="603">V685+V687+V681+V683</f>
        <v>0</v>
      </c>
      <c r="W680" s="27">
        <f>W685+W687+W681+W683</f>
        <v>0</v>
      </c>
      <c r="X680" s="27">
        <f t="shared" si="603"/>
        <v>0</v>
      </c>
      <c r="Y680" s="59"/>
    </row>
    <row r="681" spans="1:25" ht="36" hidden="1">
      <c r="A681" s="28" t="s">
        <v>473</v>
      </c>
      <c r="B681" s="24">
        <v>709</v>
      </c>
      <c r="C681" s="25" t="s">
        <v>67</v>
      </c>
      <c r="D681" s="25" t="s">
        <v>105</v>
      </c>
      <c r="E681" s="25" t="s">
        <v>474</v>
      </c>
      <c r="F681" s="25"/>
      <c r="G681" s="26">
        <f>G682</f>
        <v>0</v>
      </c>
      <c r="H681" s="26">
        <f t="shared" ref="H681:L681" si="604">H682</f>
        <v>0</v>
      </c>
      <c r="I681" s="26">
        <f t="shared" si="604"/>
        <v>0</v>
      </c>
      <c r="J681" s="26">
        <f t="shared" si="604"/>
        <v>0</v>
      </c>
      <c r="K681" s="26">
        <f>K682</f>
        <v>0</v>
      </c>
      <c r="L681" s="26">
        <f t="shared" si="604"/>
        <v>0</v>
      </c>
      <c r="M681" s="26">
        <f>M682</f>
        <v>0</v>
      </c>
      <c r="N681" s="26">
        <f t="shared" ref="N681:R681" si="605">N682</f>
        <v>0</v>
      </c>
      <c r="O681" s="26">
        <f t="shared" si="605"/>
        <v>0</v>
      </c>
      <c r="P681" s="26">
        <f t="shared" si="605"/>
        <v>0</v>
      </c>
      <c r="Q681" s="26">
        <f>Q682</f>
        <v>0</v>
      </c>
      <c r="R681" s="26">
        <f t="shared" si="605"/>
        <v>0</v>
      </c>
      <c r="S681" s="26">
        <f>S682</f>
        <v>0</v>
      </c>
      <c r="T681" s="26">
        <f t="shared" ref="T681:X681" si="606">T682</f>
        <v>0</v>
      </c>
      <c r="U681" s="27">
        <f t="shared" si="606"/>
        <v>0</v>
      </c>
      <c r="V681" s="27">
        <f t="shared" si="606"/>
        <v>0</v>
      </c>
      <c r="W681" s="27">
        <f>W682</f>
        <v>0</v>
      </c>
      <c r="X681" s="27">
        <f t="shared" si="606"/>
        <v>0</v>
      </c>
      <c r="Y681" s="59"/>
    </row>
    <row r="682" spans="1:25" ht="24" hidden="1">
      <c r="A682" s="28" t="s">
        <v>242</v>
      </c>
      <c r="B682" s="24">
        <v>709</v>
      </c>
      <c r="C682" s="25" t="s">
        <v>67</v>
      </c>
      <c r="D682" s="25" t="s">
        <v>105</v>
      </c>
      <c r="E682" s="25" t="s">
        <v>474</v>
      </c>
      <c r="F682" s="25" t="s">
        <v>243</v>
      </c>
      <c r="G682" s="26">
        <v>0</v>
      </c>
      <c r="H682" s="26">
        <f>G682</f>
        <v>0</v>
      </c>
      <c r="I682" s="26"/>
      <c r="J682" s="26"/>
      <c r="K682" s="26">
        <f>G682+I682</f>
        <v>0</v>
      </c>
      <c r="L682" s="26">
        <f>H682+J682</f>
        <v>0</v>
      </c>
      <c r="M682" s="26">
        <v>0</v>
      </c>
      <c r="N682" s="26">
        <f>M682</f>
        <v>0</v>
      </c>
      <c r="O682" s="26"/>
      <c r="P682" s="26"/>
      <c r="Q682" s="26">
        <f>M682+O682</f>
        <v>0</v>
      </c>
      <c r="R682" s="26">
        <f>N682+P682</f>
        <v>0</v>
      </c>
      <c r="S682" s="26">
        <v>0</v>
      </c>
      <c r="T682" s="26">
        <f>S682</f>
        <v>0</v>
      </c>
      <c r="U682" s="27"/>
      <c r="V682" s="27"/>
      <c r="W682" s="27">
        <f>S682+U682</f>
        <v>0</v>
      </c>
      <c r="X682" s="27">
        <f>T682+V682</f>
        <v>0</v>
      </c>
      <c r="Y682" s="59"/>
    </row>
    <row r="683" spans="1:25" ht="48" hidden="1">
      <c r="A683" s="28" t="s">
        <v>475</v>
      </c>
      <c r="B683" s="24">
        <v>709</v>
      </c>
      <c r="C683" s="25" t="s">
        <v>67</v>
      </c>
      <c r="D683" s="25" t="s">
        <v>105</v>
      </c>
      <c r="E683" s="25" t="s">
        <v>476</v>
      </c>
      <c r="F683" s="25"/>
      <c r="G683" s="26">
        <f>G684</f>
        <v>0</v>
      </c>
      <c r="H683" s="26">
        <f t="shared" ref="H683:L683" si="607">H684</f>
        <v>0</v>
      </c>
      <c r="I683" s="26">
        <f t="shared" si="607"/>
        <v>0</v>
      </c>
      <c r="J683" s="26">
        <f t="shared" si="607"/>
        <v>0</v>
      </c>
      <c r="K683" s="26">
        <f>K684</f>
        <v>0</v>
      </c>
      <c r="L683" s="26">
        <f t="shared" si="607"/>
        <v>0</v>
      </c>
      <c r="M683" s="26">
        <f>M684</f>
        <v>0</v>
      </c>
      <c r="N683" s="26">
        <f t="shared" ref="N683:R683" si="608">N684</f>
        <v>0</v>
      </c>
      <c r="O683" s="26">
        <f t="shared" si="608"/>
        <v>0</v>
      </c>
      <c r="P683" s="26">
        <f t="shared" si="608"/>
        <v>0</v>
      </c>
      <c r="Q683" s="26">
        <f>Q684</f>
        <v>0</v>
      </c>
      <c r="R683" s="26">
        <f t="shared" si="608"/>
        <v>0</v>
      </c>
      <c r="S683" s="26">
        <f>S684</f>
        <v>0</v>
      </c>
      <c r="T683" s="26">
        <f t="shared" ref="T683:X683" si="609">T684</f>
        <v>0</v>
      </c>
      <c r="U683" s="27">
        <f t="shared" si="609"/>
        <v>0</v>
      </c>
      <c r="V683" s="27">
        <f t="shared" si="609"/>
        <v>0</v>
      </c>
      <c r="W683" s="27">
        <f>W684</f>
        <v>0</v>
      </c>
      <c r="X683" s="27">
        <f t="shared" si="609"/>
        <v>0</v>
      </c>
      <c r="Y683" s="59"/>
    </row>
    <row r="684" spans="1:25" ht="24" hidden="1">
      <c r="A684" s="28" t="s">
        <v>242</v>
      </c>
      <c r="B684" s="24">
        <v>709</v>
      </c>
      <c r="C684" s="25" t="s">
        <v>67</v>
      </c>
      <c r="D684" s="25" t="s">
        <v>105</v>
      </c>
      <c r="E684" s="25" t="s">
        <v>476</v>
      </c>
      <c r="F684" s="25" t="s">
        <v>243</v>
      </c>
      <c r="G684" s="26">
        <v>0</v>
      </c>
      <c r="H684" s="26"/>
      <c r="I684" s="26"/>
      <c r="J684" s="26"/>
      <c r="K684" s="26">
        <f>G684+I684</f>
        <v>0</v>
      </c>
      <c r="L684" s="26">
        <f>H684+J684</f>
        <v>0</v>
      </c>
      <c r="M684" s="26">
        <v>0</v>
      </c>
      <c r="N684" s="26"/>
      <c r="O684" s="26"/>
      <c r="P684" s="26"/>
      <c r="Q684" s="26">
        <f>M684+O684</f>
        <v>0</v>
      </c>
      <c r="R684" s="26">
        <f>N684+P684</f>
        <v>0</v>
      </c>
      <c r="S684" s="26">
        <v>0</v>
      </c>
      <c r="T684" s="26"/>
      <c r="U684" s="27"/>
      <c r="V684" s="27"/>
      <c r="W684" s="27">
        <f>S684+U684</f>
        <v>0</v>
      </c>
      <c r="X684" s="27">
        <f>T684+V684</f>
        <v>0</v>
      </c>
      <c r="Y684" s="59"/>
    </row>
    <row r="685" spans="1:25" ht="24" hidden="1">
      <c r="A685" s="28" t="s">
        <v>269</v>
      </c>
      <c r="B685" s="24">
        <v>709</v>
      </c>
      <c r="C685" s="25" t="s">
        <v>67</v>
      </c>
      <c r="D685" s="25" t="s">
        <v>105</v>
      </c>
      <c r="E685" s="25" t="s">
        <v>477</v>
      </c>
      <c r="F685" s="24"/>
      <c r="G685" s="26">
        <f t="shared" ref="G685:X685" si="610">G686</f>
        <v>0</v>
      </c>
      <c r="H685" s="26">
        <f t="shared" si="610"/>
        <v>0</v>
      </c>
      <c r="I685" s="26">
        <f t="shared" si="610"/>
        <v>0</v>
      </c>
      <c r="J685" s="26">
        <f t="shared" si="610"/>
        <v>0</v>
      </c>
      <c r="K685" s="26">
        <f>K686</f>
        <v>0</v>
      </c>
      <c r="L685" s="26">
        <f t="shared" si="610"/>
        <v>0</v>
      </c>
      <c r="M685" s="26">
        <f t="shared" si="610"/>
        <v>0</v>
      </c>
      <c r="N685" s="26">
        <f t="shared" si="610"/>
        <v>0</v>
      </c>
      <c r="O685" s="26">
        <f t="shared" si="610"/>
        <v>0</v>
      </c>
      <c r="P685" s="26">
        <f t="shared" si="610"/>
        <v>0</v>
      </c>
      <c r="Q685" s="26">
        <f>Q686</f>
        <v>0</v>
      </c>
      <c r="R685" s="26">
        <f t="shared" si="610"/>
        <v>0</v>
      </c>
      <c r="S685" s="26">
        <f t="shared" si="610"/>
        <v>0</v>
      </c>
      <c r="T685" s="26">
        <f t="shared" si="610"/>
        <v>0</v>
      </c>
      <c r="U685" s="27">
        <f t="shared" si="610"/>
        <v>0</v>
      </c>
      <c r="V685" s="27">
        <f t="shared" si="610"/>
        <v>0</v>
      </c>
      <c r="W685" s="27">
        <f>W686</f>
        <v>0</v>
      </c>
      <c r="X685" s="27">
        <f t="shared" si="610"/>
        <v>0</v>
      </c>
      <c r="Y685" s="59"/>
    </row>
    <row r="686" spans="1:25" ht="24" hidden="1">
      <c r="A686" s="28" t="s">
        <v>242</v>
      </c>
      <c r="B686" s="24">
        <v>709</v>
      </c>
      <c r="C686" s="25" t="s">
        <v>67</v>
      </c>
      <c r="D686" s="25" t="s">
        <v>105</v>
      </c>
      <c r="E686" s="25" t="s">
        <v>477</v>
      </c>
      <c r="F686" s="24">
        <v>600</v>
      </c>
      <c r="G686" s="26">
        <v>0</v>
      </c>
      <c r="H686" s="26"/>
      <c r="I686" s="26"/>
      <c r="J686" s="26"/>
      <c r="K686" s="26">
        <f>G686+I686</f>
        <v>0</v>
      </c>
      <c r="L686" s="26">
        <f>H686+J686</f>
        <v>0</v>
      </c>
      <c r="M686" s="26">
        <v>0</v>
      </c>
      <c r="N686" s="26"/>
      <c r="O686" s="26"/>
      <c r="P686" s="26"/>
      <c r="Q686" s="26">
        <f>M686+O686</f>
        <v>0</v>
      </c>
      <c r="R686" s="26">
        <f>N686+P686</f>
        <v>0</v>
      </c>
      <c r="S686" s="26">
        <v>0</v>
      </c>
      <c r="T686" s="26"/>
      <c r="U686" s="27"/>
      <c r="V686" s="27"/>
      <c r="W686" s="27">
        <f>S686+U686</f>
        <v>0</v>
      </c>
      <c r="X686" s="27">
        <f>T686+V686</f>
        <v>0</v>
      </c>
      <c r="Y686" s="59"/>
    </row>
    <row r="687" spans="1:25" ht="24" hidden="1">
      <c r="A687" s="28" t="s">
        <v>271</v>
      </c>
      <c r="B687" s="24">
        <v>709</v>
      </c>
      <c r="C687" s="25" t="s">
        <v>67</v>
      </c>
      <c r="D687" s="25" t="s">
        <v>105</v>
      </c>
      <c r="E687" s="25" t="s">
        <v>478</v>
      </c>
      <c r="F687" s="24"/>
      <c r="G687" s="26">
        <f t="shared" ref="G687:X687" si="611">G688</f>
        <v>0</v>
      </c>
      <c r="H687" s="26">
        <f t="shared" si="611"/>
        <v>0</v>
      </c>
      <c r="I687" s="26">
        <f t="shared" si="611"/>
        <v>0</v>
      </c>
      <c r="J687" s="26">
        <f t="shared" si="611"/>
        <v>0</v>
      </c>
      <c r="K687" s="26">
        <f>K688</f>
        <v>0</v>
      </c>
      <c r="L687" s="26">
        <f t="shared" si="611"/>
        <v>0</v>
      </c>
      <c r="M687" s="26">
        <f t="shared" si="611"/>
        <v>0</v>
      </c>
      <c r="N687" s="26">
        <f t="shared" si="611"/>
        <v>0</v>
      </c>
      <c r="O687" s="26">
        <f t="shared" si="611"/>
        <v>0</v>
      </c>
      <c r="P687" s="26">
        <f t="shared" si="611"/>
        <v>0</v>
      </c>
      <c r="Q687" s="26">
        <f>Q688</f>
        <v>0</v>
      </c>
      <c r="R687" s="26">
        <f t="shared" si="611"/>
        <v>0</v>
      </c>
      <c r="S687" s="26">
        <f t="shared" si="611"/>
        <v>0</v>
      </c>
      <c r="T687" s="26">
        <f t="shared" si="611"/>
        <v>0</v>
      </c>
      <c r="U687" s="27">
        <f t="shared" si="611"/>
        <v>0</v>
      </c>
      <c r="V687" s="27">
        <f t="shared" si="611"/>
        <v>0</v>
      </c>
      <c r="W687" s="27">
        <f>W688</f>
        <v>0</v>
      </c>
      <c r="X687" s="27">
        <f t="shared" si="611"/>
        <v>0</v>
      </c>
      <c r="Y687" s="59"/>
    </row>
    <row r="688" spans="1:25" ht="24" hidden="1">
      <c r="A688" s="28" t="s">
        <v>242</v>
      </c>
      <c r="B688" s="24">
        <v>709</v>
      </c>
      <c r="C688" s="25" t="s">
        <v>67</v>
      </c>
      <c r="D688" s="25" t="s">
        <v>105</v>
      </c>
      <c r="E688" s="25" t="s">
        <v>478</v>
      </c>
      <c r="F688" s="24">
        <v>600</v>
      </c>
      <c r="G688" s="26">
        <v>0</v>
      </c>
      <c r="H688" s="26"/>
      <c r="I688" s="26"/>
      <c r="J688" s="26"/>
      <c r="K688" s="26">
        <f>G688+I688</f>
        <v>0</v>
      </c>
      <c r="L688" s="26">
        <f>H688+J688</f>
        <v>0</v>
      </c>
      <c r="M688" s="26">
        <v>0</v>
      </c>
      <c r="N688" s="26"/>
      <c r="O688" s="26"/>
      <c r="P688" s="26"/>
      <c r="Q688" s="26">
        <f>M688+O688</f>
        <v>0</v>
      </c>
      <c r="R688" s="26">
        <f>N688+P688</f>
        <v>0</v>
      </c>
      <c r="S688" s="26">
        <v>0</v>
      </c>
      <c r="T688" s="26"/>
      <c r="U688" s="27"/>
      <c r="V688" s="27"/>
      <c r="W688" s="27">
        <f>S688+U688</f>
        <v>0</v>
      </c>
      <c r="X688" s="27">
        <f>T688+V688</f>
        <v>0</v>
      </c>
      <c r="Y688" s="59"/>
    </row>
    <row r="689" spans="1:25" ht="24">
      <c r="A689" s="28" t="s">
        <v>479</v>
      </c>
      <c r="B689" s="24">
        <v>709</v>
      </c>
      <c r="C689" s="25" t="s">
        <v>67</v>
      </c>
      <c r="D689" s="25" t="s">
        <v>105</v>
      </c>
      <c r="E689" s="25" t="s">
        <v>480</v>
      </c>
      <c r="F689" s="24"/>
      <c r="G689" s="26">
        <f t="shared" ref="G689:X690" si="612">G690</f>
        <v>2088700.6</v>
      </c>
      <c r="H689" s="26">
        <f t="shared" si="612"/>
        <v>2063635.6</v>
      </c>
      <c r="I689" s="26">
        <f t="shared" si="612"/>
        <v>0</v>
      </c>
      <c r="J689" s="26">
        <f t="shared" si="612"/>
        <v>0</v>
      </c>
      <c r="K689" s="26">
        <f t="shared" si="612"/>
        <v>2088700.6</v>
      </c>
      <c r="L689" s="26">
        <f t="shared" si="612"/>
        <v>2063635.6</v>
      </c>
      <c r="M689" s="26">
        <f t="shared" si="612"/>
        <v>0</v>
      </c>
      <c r="N689" s="26">
        <f t="shared" si="612"/>
        <v>0</v>
      </c>
      <c r="O689" s="26">
        <f t="shared" si="612"/>
        <v>0</v>
      </c>
      <c r="P689" s="26">
        <f t="shared" si="612"/>
        <v>0</v>
      </c>
      <c r="Q689" s="26">
        <f t="shared" si="612"/>
        <v>0</v>
      </c>
      <c r="R689" s="26">
        <f t="shared" si="612"/>
        <v>0</v>
      </c>
      <c r="S689" s="26">
        <f t="shared" si="612"/>
        <v>0</v>
      </c>
      <c r="T689" s="26">
        <f t="shared" si="612"/>
        <v>0</v>
      </c>
      <c r="U689" s="26">
        <f t="shared" si="612"/>
        <v>0</v>
      </c>
      <c r="V689" s="26">
        <f t="shared" si="612"/>
        <v>0</v>
      </c>
      <c r="W689" s="26">
        <f t="shared" si="612"/>
        <v>0</v>
      </c>
      <c r="X689" s="26">
        <f t="shared" si="612"/>
        <v>0</v>
      </c>
      <c r="Y689" s="59"/>
    </row>
    <row r="690" spans="1:25">
      <c r="A690" s="28" t="s">
        <v>481</v>
      </c>
      <c r="B690" s="24">
        <v>709</v>
      </c>
      <c r="C690" s="25" t="s">
        <v>67</v>
      </c>
      <c r="D690" s="25" t="s">
        <v>105</v>
      </c>
      <c r="E690" s="25" t="s">
        <v>482</v>
      </c>
      <c r="F690" s="24"/>
      <c r="G690" s="26">
        <f t="shared" si="612"/>
        <v>2088700.6</v>
      </c>
      <c r="H690" s="26">
        <f t="shared" si="612"/>
        <v>2063635.6</v>
      </c>
      <c r="I690" s="26">
        <f t="shared" si="612"/>
        <v>0</v>
      </c>
      <c r="J690" s="26">
        <f t="shared" si="612"/>
        <v>0</v>
      </c>
      <c r="K690" s="26">
        <f t="shared" si="612"/>
        <v>2088700.6</v>
      </c>
      <c r="L690" s="26">
        <f t="shared" si="612"/>
        <v>2063635.6</v>
      </c>
      <c r="M690" s="26">
        <f t="shared" si="612"/>
        <v>0</v>
      </c>
      <c r="N690" s="26">
        <f t="shared" si="612"/>
        <v>0</v>
      </c>
      <c r="O690" s="26">
        <f t="shared" si="612"/>
        <v>0</v>
      </c>
      <c r="P690" s="26">
        <f t="shared" si="612"/>
        <v>0</v>
      </c>
      <c r="Q690" s="26">
        <f t="shared" si="612"/>
        <v>0</v>
      </c>
      <c r="R690" s="26">
        <f t="shared" si="612"/>
        <v>0</v>
      </c>
      <c r="S690" s="26">
        <f t="shared" si="612"/>
        <v>0</v>
      </c>
      <c r="T690" s="26">
        <f t="shared" si="612"/>
        <v>0</v>
      </c>
      <c r="U690" s="26">
        <f t="shared" si="612"/>
        <v>0</v>
      </c>
      <c r="V690" s="26">
        <f t="shared" si="612"/>
        <v>0</v>
      </c>
      <c r="W690" s="26">
        <f t="shared" si="612"/>
        <v>0</v>
      </c>
      <c r="X690" s="26">
        <f t="shared" si="612"/>
        <v>0</v>
      </c>
      <c r="Y690" s="59"/>
    </row>
    <row r="691" spans="1:25" ht="24">
      <c r="A691" s="28" t="s">
        <v>242</v>
      </c>
      <c r="B691" s="24">
        <v>709</v>
      </c>
      <c r="C691" s="25" t="s">
        <v>67</v>
      </c>
      <c r="D691" s="25" t="s">
        <v>105</v>
      </c>
      <c r="E691" s="25" t="s">
        <v>482</v>
      </c>
      <c r="F691" s="24">
        <v>600</v>
      </c>
      <c r="G691" s="26">
        <v>2088700.6</v>
      </c>
      <c r="H691" s="26">
        <v>2063635.6</v>
      </c>
      <c r="I691" s="26"/>
      <c r="J691" s="26"/>
      <c r="K691" s="26">
        <f>G691+I691</f>
        <v>2088700.6</v>
      </c>
      <c r="L691" s="26">
        <f>H691+J691</f>
        <v>2063635.6</v>
      </c>
      <c r="M691" s="26"/>
      <c r="N691" s="26"/>
      <c r="O691" s="26"/>
      <c r="P691" s="26"/>
      <c r="Q691" s="26">
        <f>M691+O691</f>
        <v>0</v>
      </c>
      <c r="R691" s="26">
        <f>N691+P691</f>
        <v>0</v>
      </c>
      <c r="S691" s="26"/>
      <c r="T691" s="26"/>
      <c r="U691" s="27"/>
      <c r="V691" s="27"/>
      <c r="W691" s="26">
        <f>S691+U691</f>
        <v>0</v>
      </c>
      <c r="X691" s="26">
        <f>T691+V691</f>
        <v>0</v>
      </c>
      <c r="Y691" s="59"/>
    </row>
    <row r="692" spans="1:25" hidden="1">
      <c r="A692" s="30" t="s">
        <v>35</v>
      </c>
      <c r="B692" s="24">
        <v>709</v>
      </c>
      <c r="C692" s="25" t="s">
        <v>67</v>
      </c>
      <c r="D692" s="25" t="s">
        <v>105</v>
      </c>
      <c r="E692" s="25" t="s">
        <v>36</v>
      </c>
      <c r="F692" s="24"/>
      <c r="G692" s="26">
        <f t="shared" ref="G692:X694" si="613">G693</f>
        <v>0</v>
      </c>
      <c r="H692" s="26">
        <f t="shared" si="613"/>
        <v>0</v>
      </c>
      <c r="I692" s="26">
        <f t="shared" si="613"/>
        <v>0</v>
      </c>
      <c r="J692" s="26">
        <f t="shared" si="613"/>
        <v>0</v>
      </c>
      <c r="K692" s="26">
        <f t="shared" si="613"/>
        <v>0</v>
      </c>
      <c r="L692" s="26">
        <f t="shared" si="613"/>
        <v>0</v>
      </c>
      <c r="M692" s="26">
        <f t="shared" si="613"/>
        <v>0</v>
      </c>
      <c r="N692" s="26">
        <f t="shared" si="613"/>
        <v>0</v>
      </c>
      <c r="O692" s="26">
        <f t="shared" si="613"/>
        <v>0</v>
      </c>
      <c r="P692" s="26">
        <f t="shared" si="613"/>
        <v>0</v>
      </c>
      <c r="Q692" s="26">
        <f t="shared" si="613"/>
        <v>0</v>
      </c>
      <c r="R692" s="26">
        <f t="shared" si="613"/>
        <v>0</v>
      </c>
      <c r="S692" s="26">
        <f t="shared" si="613"/>
        <v>0</v>
      </c>
      <c r="T692" s="26">
        <f t="shared" si="613"/>
        <v>0</v>
      </c>
      <c r="U692" s="26">
        <f t="shared" si="613"/>
        <v>0</v>
      </c>
      <c r="V692" s="26">
        <f t="shared" si="613"/>
        <v>0</v>
      </c>
      <c r="W692" s="26">
        <f t="shared" si="613"/>
        <v>0</v>
      </c>
      <c r="X692" s="26">
        <f t="shared" si="613"/>
        <v>0</v>
      </c>
      <c r="Y692" s="59"/>
    </row>
    <row r="693" spans="1:25" ht="24" hidden="1">
      <c r="A693" s="28" t="s">
        <v>405</v>
      </c>
      <c r="B693" s="24">
        <v>709</v>
      </c>
      <c r="C693" s="25" t="s">
        <v>67</v>
      </c>
      <c r="D693" s="25" t="s">
        <v>105</v>
      </c>
      <c r="E693" s="25" t="s">
        <v>278</v>
      </c>
      <c r="F693" s="24"/>
      <c r="G693" s="26">
        <f t="shared" si="613"/>
        <v>0</v>
      </c>
      <c r="H693" s="26">
        <f t="shared" si="613"/>
        <v>0</v>
      </c>
      <c r="I693" s="26">
        <f t="shared" si="613"/>
        <v>0</v>
      </c>
      <c r="J693" s="26">
        <f t="shared" si="613"/>
        <v>0</v>
      </c>
      <c r="K693" s="26">
        <f t="shared" si="613"/>
        <v>0</v>
      </c>
      <c r="L693" s="26">
        <f t="shared" si="613"/>
        <v>0</v>
      </c>
      <c r="M693" s="26">
        <f t="shared" si="613"/>
        <v>0</v>
      </c>
      <c r="N693" s="26">
        <f t="shared" si="613"/>
        <v>0</v>
      </c>
      <c r="O693" s="26">
        <f t="shared" si="613"/>
        <v>0</v>
      </c>
      <c r="P693" s="26">
        <f t="shared" si="613"/>
        <v>0</v>
      </c>
      <c r="Q693" s="26">
        <f t="shared" si="613"/>
        <v>0</v>
      </c>
      <c r="R693" s="26">
        <f t="shared" si="613"/>
        <v>0</v>
      </c>
      <c r="S693" s="26">
        <f t="shared" si="613"/>
        <v>0</v>
      </c>
      <c r="T693" s="26">
        <f t="shared" si="613"/>
        <v>0</v>
      </c>
      <c r="U693" s="26">
        <f t="shared" si="613"/>
        <v>0</v>
      </c>
      <c r="V693" s="26">
        <f t="shared" si="613"/>
        <v>0</v>
      </c>
      <c r="W693" s="26">
        <f t="shared" si="613"/>
        <v>0</v>
      </c>
      <c r="X693" s="26">
        <f t="shared" si="613"/>
        <v>0</v>
      </c>
      <c r="Y693" s="59"/>
    </row>
    <row r="694" spans="1:25" ht="72" hidden="1">
      <c r="A694" s="28" t="s">
        <v>43</v>
      </c>
      <c r="B694" s="24">
        <v>709</v>
      </c>
      <c r="C694" s="25" t="s">
        <v>67</v>
      </c>
      <c r="D694" s="25" t="s">
        <v>105</v>
      </c>
      <c r="E694" s="25" t="s">
        <v>279</v>
      </c>
      <c r="F694" s="24"/>
      <c r="G694" s="26">
        <f t="shared" si="613"/>
        <v>0</v>
      </c>
      <c r="H694" s="26">
        <f t="shared" si="613"/>
        <v>0</v>
      </c>
      <c r="I694" s="26">
        <f t="shared" si="613"/>
        <v>0</v>
      </c>
      <c r="J694" s="26">
        <f t="shared" si="613"/>
        <v>0</v>
      </c>
      <c r="K694" s="26">
        <f t="shared" si="613"/>
        <v>0</v>
      </c>
      <c r="L694" s="26">
        <f t="shared" si="613"/>
        <v>0</v>
      </c>
      <c r="M694" s="26">
        <f t="shared" si="613"/>
        <v>0</v>
      </c>
      <c r="N694" s="26">
        <f t="shared" si="613"/>
        <v>0</v>
      </c>
      <c r="O694" s="26">
        <f t="shared" si="613"/>
        <v>0</v>
      </c>
      <c r="P694" s="26">
        <f t="shared" si="613"/>
        <v>0</v>
      </c>
      <c r="Q694" s="26">
        <f t="shared" si="613"/>
        <v>0</v>
      </c>
      <c r="R694" s="26">
        <f t="shared" si="613"/>
        <v>0</v>
      </c>
      <c r="S694" s="26">
        <f t="shared" si="613"/>
        <v>0</v>
      </c>
      <c r="T694" s="26">
        <f t="shared" si="613"/>
        <v>0</v>
      </c>
      <c r="U694" s="26">
        <f t="shared" si="613"/>
        <v>0</v>
      </c>
      <c r="V694" s="26">
        <f t="shared" si="613"/>
        <v>0</v>
      </c>
      <c r="W694" s="26">
        <f t="shared" si="613"/>
        <v>0</v>
      </c>
      <c r="X694" s="26">
        <f t="shared" si="613"/>
        <v>0</v>
      </c>
      <c r="Y694" s="59"/>
    </row>
    <row r="695" spans="1:25" ht="24" hidden="1">
      <c r="A695" s="28" t="s">
        <v>242</v>
      </c>
      <c r="B695" s="24">
        <v>709</v>
      </c>
      <c r="C695" s="25" t="s">
        <v>67</v>
      </c>
      <c r="D695" s="25" t="s">
        <v>105</v>
      </c>
      <c r="E695" s="25" t="s">
        <v>279</v>
      </c>
      <c r="F695" s="24">
        <v>600</v>
      </c>
      <c r="G695" s="26"/>
      <c r="H695" s="26"/>
      <c r="I695" s="26"/>
      <c r="J695" s="26">
        <f>I695</f>
        <v>0</v>
      </c>
      <c r="K695" s="26">
        <f>G695+I695</f>
        <v>0</v>
      </c>
      <c r="L695" s="26">
        <f>H695+J695</f>
        <v>0</v>
      </c>
      <c r="M695" s="26"/>
      <c r="N695" s="26"/>
      <c r="O695" s="26"/>
      <c r="P695" s="26"/>
      <c r="Q695" s="26">
        <f>M695+O695</f>
        <v>0</v>
      </c>
      <c r="R695" s="26">
        <f>N695+P695</f>
        <v>0</v>
      </c>
      <c r="S695" s="26"/>
      <c r="T695" s="26"/>
      <c r="U695" s="27"/>
      <c r="V695" s="27"/>
      <c r="W695" s="26">
        <f>S695+U695</f>
        <v>0</v>
      </c>
      <c r="X695" s="26">
        <f>T695+V695</f>
        <v>0</v>
      </c>
      <c r="Y695" s="59"/>
    </row>
    <row r="696" spans="1:25">
      <c r="A696" s="28" t="s">
        <v>483</v>
      </c>
      <c r="B696" s="24">
        <v>709</v>
      </c>
      <c r="C696" s="25" t="s">
        <v>67</v>
      </c>
      <c r="D696" s="25" t="s">
        <v>67</v>
      </c>
      <c r="E696" s="25"/>
      <c r="F696" s="24"/>
      <c r="G696" s="26">
        <f t="shared" ref="G696:X696" si="614">G697</f>
        <v>14906269.58</v>
      </c>
      <c r="H696" s="26">
        <f t="shared" si="614"/>
        <v>0</v>
      </c>
      <c r="I696" s="26">
        <f t="shared" si="614"/>
        <v>0</v>
      </c>
      <c r="J696" s="26">
        <f t="shared" si="614"/>
        <v>0</v>
      </c>
      <c r="K696" s="26">
        <f t="shared" si="614"/>
        <v>14906269.58</v>
      </c>
      <c r="L696" s="26">
        <f t="shared" si="614"/>
        <v>0</v>
      </c>
      <c r="M696" s="26">
        <f t="shared" si="614"/>
        <v>14610169.58</v>
      </c>
      <c r="N696" s="26">
        <f t="shared" si="614"/>
        <v>0</v>
      </c>
      <c r="O696" s="26">
        <f t="shared" si="614"/>
        <v>0</v>
      </c>
      <c r="P696" s="26">
        <f t="shared" si="614"/>
        <v>0</v>
      </c>
      <c r="Q696" s="26">
        <f t="shared" si="614"/>
        <v>14610169.58</v>
      </c>
      <c r="R696" s="26">
        <f t="shared" si="614"/>
        <v>0</v>
      </c>
      <c r="S696" s="26">
        <f t="shared" si="614"/>
        <v>14610169.58</v>
      </c>
      <c r="T696" s="26">
        <f t="shared" si="614"/>
        <v>0</v>
      </c>
      <c r="U696" s="27">
        <f t="shared" si="614"/>
        <v>0</v>
      </c>
      <c r="V696" s="27">
        <f t="shared" si="614"/>
        <v>0</v>
      </c>
      <c r="W696" s="27">
        <f t="shared" si="614"/>
        <v>14610169.58</v>
      </c>
      <c r="X696" s="27">
        <f t="shared" si="614"/>
        <v>0</v>
      </c>
      <c r="Y696" s="59"/>
    </row>
    <row r="697" spans="1:25" ht="24">
      <c r="A697" s="23" t="s">
        <v>72</v>
      </c>
      <c r="B697" s="24">
        <v>709</v>
      </c>
      <c r="C697" s="25" t="s">
        <v>67</v>
      </c>
      <c r="D697" s="25" t="s">
        <v>67</v>
      </c>
      <c r="E697" s="25" t="s">
        <v>73</v>
      </c>
      <c r="F697" s="24"/>
      <c r="G697" s="26">
        <f t="shared" ref="G697:X697" si="615">G698+G724</f>
        <v>14906269.58</v>
      </c>
      <c r="H697" s="26">
        <f t="shared" si="615"/>
        <v>0</v>
      </c>
      <c r="I697" s="26">
        <f t="shared" si="615"/>
        <v>0</v>
      </c>
      <c r="J697" s="26">
        <f t="shared" si="615"/>
        <v>0</v>
      </c>
      <c r="K697" s="26">
        <f t="shared" si="615"/>
        <v>14906269.58</v>
      </c>
      <c r="L697" s="26">
        <f t="shared" si="615"/>
        <v>0</v>
      </c>
      <c r="M697" s="26">
        <f t="shared" si="615"/>
        <v>14610169.58</v>
      </c>
      <c r="N697" s="26">
        <f t="shared" si="615"/>
        <v>0</v>
      </c>
      <c r="O697" s="26">
        <f t="shared" si="615"/>
        <v>0</v>
      </c>
      <c r="P697" s="26">
        <f t="shared" si="615"/>
        <v>0</v>
      </c>
      <c r="Q697" s="26">
        <f t="shared" si="615"/>
        <v>14610169.58</v>
      </c>
      <c r="R697" s="26">
        <f t="shared" si="615"/>
        <v>0</v>
      </c>
      <c r="S697" s="26">
        <f t="shared" si="615"/>
        <v>14610169.58</v>
      </c>
      <c r="T697" s="26">
        <f t="shared" si="615"/>
        <v>0</v>
      </c>
      <c r="U697" s="27">
        <f t="shared" si="615"/>
        <v>0</v>
      </c>
      <c r="V697" s="27">
        <f t="shared" si="615"/>
        <v>0</v>
      </c>
      <c r="W697" s="27">
        <f t="shared" si="615"/>
        <v>14610169.58</v>
      </c>
      <c r="X697" s="27">
        <f t="shared" si="615"/>
        <v>0</v>
      </c>
      <c r="Y697" s="59"/>
    </row>
    <row r="698" spans="1:25">
      <c r="A698" s="28" t="s">
        <v>484</v>
      </c>
      <c r="B698" s="24">
        <v>709</v>
      </c>
      <c r="C698" s="25" t="s">
        <v>67</v>
      </c>
      <c r="D698" s="25" t="s">
        <v>67</v>
      </c>
      <c r="E698" s="25" t="s">
        <v>485</v>
      </c>
      <c r="F698" s="24"/>
      <c r="G698" s="26">
        <f t="shared" ref="G698:X698" si="616">G699+G707</f>
        <v>14756269.58</v>
      </c>
      <c r="H698" s="26">
        <f t="shared" si="616"/>
        <v>0</v>
      </c>
      <c r="I698" s="26">
        <f t="shared" si="616"/>
        <v>0</v>
      </c>
      <c r="J698" s="26">
        <f t="shared" si="616"/>
        <v>0</v>
      </c>
      <c r="K698" s="26">
        <f t="shared" si="616"/>
        <v>14756269.58</v>
      </c>
      <c r="L698" s="26">
        <f t="shared" si="616"/>
        <v>0</v>
      </c>
      <c r="M698" s="26">
        <f t="shared" si="616"/>
        <v>14460169.58</v>
      </c>
      <c r="N698" s="26">
        <f t="shared" si="616"/>
        <v>0</v>
      </c>
      <c r="O698" s="26">
        <f t="shared" si="616"/>
        <v>0</v>
      </c>
      <c r="P698" s="26">
        <f t="shared" si="616"/>
        <v>0</v>
      </c>
      <c r="Q698" s="26">
        <f t="shared" si="616"/>
        <v>14460169.58</v>
      </c>
      <c r="R698" s="26">
        <f t="shared" si="616"/>
        <v>0</v>
      </c>
      <c r="S698" s="26">
        <f t="shared" si="616"/>
        <v>14460169.58</v>
      </c>
      <c r="T698" s="26">
        <f t="shared" si="616"/>
        <v>0</v>
      </c>
      <c r="U698" s="27">
        <f t="shared" si="616"/>
        <v>0</v>
      </c>
      <c r="V698" s="27">
        <f t="shared" si="616"/>
        <v>0</v>
      </c>
      <c r="W698" s="27">
        <f t="shared" si="616"/>
        <v>14460169.58</v>
      </c>
      <c r="X698" s="27">
        <f t="shared" si="616"/>
        <v>0</v>
      </c>
      <c r="Y698" s="59"/>
    </row>
    <row r="699" spans="1:25" ht="24">
      <c r="A699" s="28" t="s">
        <v>486</v>
      </c>
      <c r="B699" s="24">
        <v>709</v>
      </c>
      <c r="C699" s="25" t="s">
        <v>67</v>
      </c>
      <c r="D699" s="25" t="s">
        <v>67</v>
      </c>
      <c r="E699" s="25" t="s">
        <v>487</v>
      </c>
      <c r="F699" s="24"/>
      <c r="G699" s="26">
        <f t="shared" ref="G699:X699" si="617">G704+G702+G700</f>
        <v>14756269.58</v>
      </c>
      <c r="H699" s="26">
        <f t="shared" si="617"/>
        <v>0</v>
      </c>
      <c r="I699" s="26">
        <f t="shared" si="617"/>
        <v>0</v>
      </c>
      <c r="J699" s="26">
        <f t="shared" si="617"/>
        <v>0</v>
      </c>
      <c r="K699" s="26">
        <f t="shared" si="617"/>
        <v>14756269.58</v>
      </c>
      <c r="L699" s="26">
        <f t="shared" si="617"/>
        <v>0</v>
      </c>
      <c r="M699" s="26">
        <f t="shared" si="617"/>
        <v>14460169.58</v>
      </c>
      <c r="N699" s="26">
        <f t="shared" si="617"/>
        <v>0</v>
      </c>
      <c r="O699" s="26">
        <f t="shared" si="617"/>
        <v>0</v>
      </c>
      <c r="P699" s="26">
        <f t="shared" si="617"/>
        <v>0</v>
      </c>
      <c r="Q699" s="26">
        <f t="shared" si="617"/>
        <v>14460169.58</v>
      </c>
      <c r="R699" s="26">
        <f t="shared" si="617"/>
        <v>0</v>
      </c>
      <c r="S699" s="26">
        <f t="shared" si="617"/>
        <v>14460169.58</v>
      </c>
      <c r="T699" s="26">
        <f t="shared" si="617"/>
        <v>0</v>
      </c>
      <c r="U699" s="26">
        <f t="shared" si="617"/>
        <v>0</v>
      </c>
      <c r="V699" s="26">
        <f t="shared" si="617"/>
        <v>0</v>
      </c>
      <c r="W699" s="26">
        <f t="shared" si="617"/>
        <v>14460169.58</v>
      </c>
      <c r="X699" s="26">
        <f t="shared" si="617"/>
        <v>0</v>
      </c>
      <c r="Y699" s="59"/>
    </row>
    <row r="700" spans="1:25" ht="45.75" customHeight="1">
      <c r="A700" s="28" t="s">
        <v>33</v>
      </c>
      <c r="B700" s="24">
        <v>709</v>
      </c>
      <c r="C700" s="25" t="s">
        <v>67</v>
      </c>
      <c r="D700" s="25" t="s">
        <v>67</v>
      </c>
      <c r="E700" s="25" t="s">
        <v>488</v>
      </c>
      <c r="F700" s="25"/>
      <c r="G700" s="26">
        <f t="shared" ref="G700:X700" si="618">G701</f>
        <v>146000</v>
      </c>
      <c r="H700" s="26">
        <f t="shared" si="618"/>
        <v>0</v>
      </c>
      <c r="I700" s="26">
        <f t="shared" si="618"/>
        <v>0</v>
      </c>
      <c r="J700" s="26">
        <f t="shared" si="618"/>
        <v>0</v>
      </c>
      <c r="K700" s="26">
        <f>K701</f>
        <v>146000</v>
      </c>
      <c r="L700" s="26">
        <f t="shared" si="618"/>
        <v>0</v>
      </c>
      <c r="M700" s="26">
        <f t="shared" si="618"/>
        <v>146000</v>
      </c>
      <c r="N700" s="26">
        <f t="shared" si="618"/>
        <v>0</v>
      </c>
      <c r="O700" s="26">
        <f t="shared" si="618"/>
        <v>0</v>
      </c>
      <c r="P700" s="26">
        <f t="shared" si="618"/>
        <v>0</v>
      </c>
      <c r="Q700" s="26">
        <f>Q701</f>
        <v>146000</v>
      </c>
      <c r="R700" s="26">
        <f t="shared" si="618"/>
        <v>0</v>
      </c>
      <c r="S700" s="26">
        <f t="shared" si="618"/>
        <v>146000</v>
      </c>
      <c r="T700" s="26">
        <f t="shared" si="618"/>
        <v>0</v>
      </c>
      <c r="U700" s="27">
        <f t="shared" si="618"/>
        <v>0</v>
      </c>
      <c r="V700" s="27">
        <f t="shared" si="618"/>
        <v>0</v>
      </c>
      <c r="W700" s="27">
        <f>W701</f>
        <v>146000</v>
      </c>
      <c r="X700" s="27">
        <f t="shared" si="618"/>
        <v>0</v>
      </c>
      <c r="Y700" s="59"/>
    </row>
    <row r="701" spans="1:25" ht="24">
      <c r="A701" s="28" t="s">
        <v>242</v>
      </c>
      <c r="B701" s="24">
        <v>709</v>
      </c>
      <c r="C701" s="25" t="s">
        <v>67</v>
      </c>
      <c r="D701" s="25" t="s">
        <v>67</v>
      </c>
      <c r="E701" s="25" t="s">
        <v>488</v>
      </c>
      <c r="F701" s="25" t="s">
        <v>243</v>
      </c>
      <c r="G701" s="26">
        <v>146000</v>
      </c>
      <c r="H701" s="26"/>
      <c r="I701" s="26"/>
      <c r="J701" s="26"/>
      <c r="K701" s="26">
        <f>G701+I701</f>
        <v>146000</v>
      </c>
      <c r="L701" s="26">
        <f>H701+J701</f>
        <v>0</v>
      </c>
      <c r="M701" s="26">
        <v>146000</v>
      </c>
      <c r="N701" s="26"/>
      <c r="O701" s="26"/>
      <c r="P701" s="26"/>
      <c r="Q701" s="26">
        <f>M701+O701</f>
        <v>146000</v>
      </c>
      <c r="R701" s="26">
        <f>N701+P701</f>
        <v>0</v>
      </c>
      <c r="S701" s="26">
        <v>146000</v>
      </c>
      <c r="T701" s="26"/>
      <c r="U701" s="27"/>
      <c r="V701" s="27"/>
      <c r="W701" s="27">
        <f>S701+U701</f>
        <v>146000</v>
      </c>
      <c r="X701" s="27">
        <f>T701+V701</f>
        <v>0</v>
      </c>
      <c r="Y701" s="59"/>
    </row>
    <row r="702" spans="1:25" ht="36">
      <c r="A702" s="29" t="s">
        <v>267</v>
      </c>
      <c r="B702" s="24">
        <v>709</v>
      </c>
      <c r="C702" s="25" t="s">
        <v>67</v>
      </c>
      <c r="D702" s="25" t="s">
        <v>67</v>
      </c>
      <c r="E702" s="25" t="s">
        <v>489</v>
      </c>
      <c r="F702" s="24"/>
      <c r="G702" s="26">
        <f t="shared" ref="G702:X702" si="619">G703</f>
        <v>14110269.58</v>
      </c>
      <c r="H702" s="26">
        <f t="shared" si="619"/>
        <v>0</v>
      </c>
      <c r="I702" s="26">
        <f t="shared" si="619"/>
        <v>0</v>
      </c>
      <c r="J702" s="26">
        <f t="shared" si="619"/>
        <v>0</v>
      </c>
      <c r="K702" s="26">
        <f>K703</f>
        <v>14110269.58</v>
      </c>
      <c r="L702" s="26">
        <f t="shared" si="619"/>
        <v>0</v>
      </c>
      <c r="M702" s="26">
        <f t="shared" si="619"/>
        <v>13814169.58</v>
      </c>
      <c r="N702" s="26">
        <f t="shared" si="619"/>
        <v>0</v>
      </c>
      <c r="O702" s="26">
        <f t="shared" si="619"/>
        <v>0</v>
      </c>
      <c r="P702" s="26">
        <f t="shared" si="619"/>
        <v>0</v>
      </c>
      <c r="Q702" s="26">
        <f>Q703</f>
        <v>13814169.58</v>
      </c>
      <c r="R702" s="26">
        <f t="shared" si="619"/>
        <v>0</v>
      </c>
      <c r="S702" s="26">
        <f t="shared" si="619"/>
        <v>13814169.58</v>
      </c>
      <c r="T702" s="26">
        <f t="shared" si="619"/>
        <v>0</v>
      </c>
      <c r="U702" s="27">
        <f t="shared" si="619"/>
        <v>0</v>
      </c>
      <c r="V702" s="27">
        <f t="shared" si="619"/>
        <v>0</v>
      </c>
      <c r="W702" s="27">
        <f>W703</f>
        <v>13814169.58</v>
      </c>
      <c r="X702" s="27">
        <f t="shared" si="619"/>
        <v>0</v>
      </c>
      <c r="Y702" s="59"/>
    </row>
    <row r="703" spans="1:25" ht="24">
      <c r="A703" s="28" t="s">
        <v>242</v>
      </c>
      <c r="B703" s="24">
        <v>709</v>
      </c>
      <c r="C703" s="25" t="s">
        <v>67</v>
      </c>
      <c r="D703" s="25" t="s">
        <v>67</v>
      </c>
      <c r="E703" s="25" t="s">
        <v>489</v>
      </c>
      <c r="F703" s="24">
        <v>600</v>
      </c>
      <c r="G703" s="26">
        <f>13192769.58+917500</f>
        <v>14110269.58</v>
      </c>
      <c r="H703" s="26"/>
      <c r="I703" s="26"/>
      <c r="J703" s="26"/>
      <c r="K703" s="26">
        <f>G703+I703</f>
        <v>14110269.58</v>
      </c>
      <c r="L703" s="26">
        <f>H703+J703</f>
        <v>0</v>
      </c>
      <c r="M703" s="26">
        <f>12896669.58+917500</f>
        <v>13814169.58</v>
      </c>
      <c r="N703" s="26"/>
      <c r="O703" s="26"/>
      <c r="P703" s="26"/>
      <c r="Q703" s="26">
        <f>M703+O703</f>
        <v>13814169.58</v>
      </c>
      <c r="R703" s="26">
        <f>N703+P703</f>
        <v>0</v>
      </c>
      <c r="S703" s="26">
        <f>12896669.58+917500</f>
        <v>13814169.58</v>
      </c>
      <c r="T703" s="26"/>
      <c r="U703" s="27"/>
      <c r="V703" s="27"/>
      <c r="W703" s="27">
        <f>S703+U703</f>
        <v>13814169.58</v>
      </c>
      <c r="X703" s="27">
        <f>T703+V703</f>
        <v>0</v>
      </c>
      <c r="Y703" s="59"/>
    </row>
    <row r="704" spans="1:25">
      <c r="A704" s="28" t="s">
        <v>52</v>
      </c>
      <c r="B704" s="24">
        <v>709</v>
      </c>
      <c r="C704" s="25" t="s">
        <v>67</v>
      </c>
      <c r="D704" s="25" t="s">
        <v>67</v>
      </c>
      <c r="E704" s="25" t="s">
        <v>490</v>
      </c>
      <c r="F704" s="24"/>
      <c r="G704" s="26">
        <f t="shared" ref="G704:H704" si="620">SUM(G705:G706)</f>
        <v>500000</v>
      </c>
      <c r="H704" s="26">
        <f t="shared" si="620"/>
        <v>0</v>
      </c>
      <c r="I704" s="26">
        <f t="shared" ref="I704:J704" si="621">SUM(I705:I706)</f>
        <v>0</v>
      </c>
      <c r="J704" s="26">
        <f t="shared" si="621"/>
        <v>0</v>
      </c>
      <c r="K704" s="26">
        <f>SUM(K705:K706)</f>
        <v>500000</v>
      </c>
      <c r="L704" s="26">
        <f t="shared" ref="L704:P704" si="622">SUM(L705:L706)</f>
        <v>0</v>
      </c>
      <c r="M704" s="26">
        <f t="shared" si="622"/>
        <v>500000</v>
      </c>
      <c r="N704" s="26">
        <f t="shared" si="622"/>
        <v>0</v>
      </c>
      <c r="O704" s="26">
        <f t="shared" si="622"/>
        <v>0</v>
      </c>
      <c r="P704" s="26">
        <f t="shared" si="622"/>
        <v>0</v>
      </c>
      <c r="Q704" s="26">
        <f>SUM(Q705:Q706)</f>
        <v>500000</v>
      </c>
      <c r="R704" s="26">
        <f t="shared" ref="R704:X704" si="623">SUM(R705:R706)</f>
        <v>0</v>
      </c>
      <c r="S704" s="26">
        <f t="shared" si="623"/>
        <v>500000</v>
      </c>
      <c r="T704" s="26">
        <f t="shared" si="623"/>
        <v>0</v>
      </c>
      <c r="U704" s="27">
        <f t="shared" si="623"/>
        <v>0</v>
      </c>
      <c r="V704" s="27">
        <f t="shared" si="623"/>
        <v>0</v>
      </c>
      <c r="W704" s="27">
        <f>SUM(W705:W706)</f>
        <v>500000</v>
      </c>
      <c r="X704" s="27">
        <f t="shared" si="623"/>
        <v>0</v>
      </c>
      <c r="Y704" s="59"/>
    </row>
    <row r="705" spans="1:25" ht="48" hidden="1">
      <c r="A705" s="28" t="s">
        <v>29</v>
      </c>
      <c r="B705" s="24">
        <v>709</v>
      </c>
      <c r="C705" s="25" t="s">
        <v>67</v>
      </c>
      <c r="D705" s="25" t="s">
        <v>67</v>
      </c>
      <c r="E705" s="25" t="s">
        <v>490</v>
      </c>
      <c r="F705" s="24">
        <v>100</v>
      </c>
      <c r="G705" s="26">
        <v>0</v>
      </c>
      <c r="H705" s="26"/>
      <c r="I705" s="26">
        <v>0</v>
      </c>
      <c r="J705" s="26"/>
      <c r="K705" s="26">
        <f>G705+I705</f>
        <v>0</v>
      </c>
      <c r="L705" s="26">
        <f>H705+J705</f>
        <v>0</v>
      </c>
      <c r="M705" s="26">
        <v>0</v>
      </c>
      <c r="N705" s="26"/>
      <c r="O705" s="26">
        <v>0</v>
      </c>
      <c r="P705" s="26"/>
      <c r="Q705" s="26">
        <f>M705+O705</f>
        <v>0</v>
      </c>
      <c r="R705" s="26">
        <f>N705+P705</f>
        <v>0</v>
      </c>
      <c r="S705" s="26">
        <v>0</v>
      </c>
      <c r="T705" s="26"/>
      <c r="U705" s="27">
        <v>0</v>
      </c>
      <c r="V705" s="27"/>
      <c r="W705" s="27">
        <f>S705+U705</f>
        <v>0</v>
      </c>
      <c r="X705" s="27">
        <f>T705+V705</f>
        <v>0</v>
      </c>
      <c r="Y705" s="59"/>
    </row>
    <row r="706" spans="1:25" ht="24">
      <c r="A706" s="28" t="s">
        <v>30</v>
      </c>
      <c r="B706" s="24">
        <v>709</v>
      </c>
      <c r="C706" s="25" t="s">
        <v>67</v>
      </c>
      <c r="D706" s="25" t="s">
        <v>67</v>
      </c>
      <c r="E706" s="25" t="s">
        <v>490</v>
      </c>
      <c r="F706" s="24">
        <v>200</v>
      </c>
      <c r="G706" s="26">
        <v>500000</v>
      </c>
      <c r="H706" s="26"/>
      <c r="I706" s="26"/>
      <c r="J706" s="26"/>
      <c r="K706" s="26">
        <f>G706+I706</f>
        <v>500000</v>
      </c>
      <c r="L706" s="26">
        <f>H706+J706</f>
        <v>0</v>
      </c>
      <c r="M706" s="26">
        <v>500000</v>
      </c>
      <c r="N706" s="26"/>
      <c r="O706" s="26"/>
      <c r="P706" s="26"/>
      <c r="Q706" s="26">
        <f>M706+O706</f>
        <v>500000</v>
      </c>
      <c r="R706" s="26">
        <f>N706+P706</f>
        <v>0</v>
      </c>
      <c r="S706" s="26">
        <v>500000</v>
      </c>
      <c r="T706" s="26"/>
      <c r="U706" s="27"/>
      <c r="V706" s="27"/>
      <c r="W706" s="27">
        <f>S706+U706</f>
        <v>500000</v>
      </c>
      <c r="X706" s="27">
        <f>T706+V706</f>
        <v>0</v>
      </c>
      <c r="Y706" s="59"/>
    </row>
    <row r="707" spans="1:25" ht="36" hidden="1">
      <c r="A707" s="28" t="s">
        <v>471</v>
      </c>
      <c r="B707" s="24">
        <v>709</v>
      </c>
      <c r="C707" s="25" t="s">
        <v>67</v>
      </c>
      <c r="D707" s="25" t="s">
        <v>67</v>
      </c>
      <c r="E707" s="25" t="s">
        <v>491</v>
      </c>
      <c r="F707" s="24"/>
      <c r="G707" s="26">
        <f t="shared" ref="G707:X707" si="624">G718+G720+G708+G713+G711+G716+G722</f>
        <v>0</v>
      </c>
      <c r="H707" s="26">
        <f t="shared" si="624"/>
        <v>0</v>
      </c>
      <c r="I707" s="26">
        <f t="shared" si="624"/>
        <v>0</v>
      </c>
      <c r="J707" s="26">
        <f t="shared" si="624"/>
        <v>0</v>
      </c>
      <c r="K707" s="26">
        <f t="shared" si="624"/>
        <v>0</v>
      </c>
      <c r="L707" s="26">
        <f t="shared" si="624"/>
        <v>0</v>
      </c>
      <c r="M707" s="26">
        <f t="shared" si="624"/>
        <v>0</v>
      </c>
      <c r="N707" s="26">
        <f t="shared" si="624"/>
        <v>0</v>
      </c>
      <c r="O707" s="26">
        <f t="shared" si="624"/>
        <v>0</v>
      </c>
      <c r="P707" s="26">
        <f t="shared" si="624"/>
        <v>0</v>
      </c>
      <c r="Q707" s="26">
        <f t="shared" si="624"/>
        <v>0</v>
      </c>
      <c r="R707" s="26">
        <f t="shared" si="624"/>
        <v>0</v>
      </c>
      <c r="S707" s="26">
        <f t="shared" si="624"/>
        <v>0</v>
      </c>
      <c r="T707" s="26">
        <f t="shared" si="624"/>
        <v>0</v>
      </c>
      <c r="U707" s="26">
        <f t="shared" si="624"/>
        <v>0</v>
      </c>
      <c r="V707" s="26">
        <f t="shared" si="624"/>
        <v>0</v>
      </c>
      <c r="W707" s="26">
        <f t="shared" si="624"/>
        <v>0</v>
      </c>
      <c r="X707" s="26">
        <f t="shared" si="624"/>
        <v>0</v>
      </c>
      <c r="Y707" s="59"/>
    </row>
    <row r="708" spans="1:25" ht="36" hidden="1">
      <c r="A708" s="28" t="s">
        <v>492</v>
      </c>
      <c r="B708" s="24">
        <v>709</v>
      </c>
      <c r="C708" s="25" t="s">
        <v>67</v>
      </c>
      <c r="D708" s="25" t="s">
        <v>67</v>
      </c>
      <c r="E708" s="25" t="s">
        <v>493</v>
      </c>
      <c r="F708" s="24"/>
      <c r="G708" s="26">
        <f t="shared" ref="G708:X708" si="625">G710+G709</f>
        <v>0</v>
      </c>
      <c r="H708" s="26">
        <f t="shared" si="625"/>
        <v>0</v>
      </c>
      <c r="I708" s="26">
        <f t="shared" si="625"/>
        <v>0</v>
      </c>
      <c r="J708" s="26">
        <f t="shared" si="625"/>
        <v>0</v>
      </c>
      <c r="K708" s="26">
        <f t="shared" si="625"/>
        <v>0</v>
      </c>
      <c r="L708" s="26">
        <f t="shared" si="625"/>
        <v>0</v>
      </c>
      <c r="M708" s="26">
        <f t="shared" si="625"/>
        <v>0</v>
      </c>
      <c r="N708" s="26">
        <f t="shared" si="625"/>
        <v>0</v>
      </c>
      <c r="O708" s="26">
        <f t="shared" si="625"/>
        <v>0</v>
      </c>
      <c r="P708" s="26">
        <f t="shared" si="625"/>
        <v>0</v>
      </c>
      <c r="Q708" s="26">
        <f t="shared" si="625"/>
        <v>0</v>
      </c>
      <c r="R708" s="26">
        <f t="shared" si="625"/>
        <v>0</v>
      </c>
      <c r="S708" s="26">
        <f t="shared" si="625"/>
        <v>0</v>
      </c>
      <c r="T708" s="26">
        <f t="shared" si="625"/>
        <v>0</v>
      </c>
      <c r="U708" s="26">
        <f t="shared" si="625"/>
        <v>0</v>
      </c>
      <c r="V708" s="26">
        <f t="shared" si="625"/>
        <v>0</v>
      </c>
      <c r="W708" s="26">
        <f t="shared" si="625"/>
        <v>0</v>
      </c>
      <c r="X708" s="26">
        <f t="shared" si="625"/>
        <v>0</v>
      </c>
      <c r="Y708" s="59"/>
    </row>
    <row r="709" spans="1:25" ht="24" hidden="1">
      <c r="A709" s="28" t="s">
        <v>30</v>
      </c>
      <c r="B709" s="24">
        <v>709</v>
      </c>
      <c r="C709" s="25" t="s">
        <v>67</v>
      </c>
      <c r="D709" s="25" t="s">
        <v>67</v>
      </c>
      <c r="E709" s="25" t="s">
        <v>493</v>
      </c>
      <c r="F709" s="24">
        <v>200</v>
      </c>
      <c r="G709" s="26"/>
      <c r="H709" s="26"/>
      <c r="I709" s="26"/>
      <c r="J709" s="26"/>
      <c r="K709" s="26">
        <f>G709+I709</f>
        <v>0</v>
      </c>
      <c r="L709" s="26">
        <f>H709+J709</f>
        <v>0</v>
      </c>
      <c r="M709" s="26"/>
      <c r="N709" s="26"/>
      <c r="O709" s="26"/>
      <c r="P709" s="26"/>
      <c r="Q709" s="26">
        <f>M709+O709</f>
        <v>0</v>
      </c>
      <c r="R709" s="26">
        <f>N709+P709</f>
        <v>0</v>
      </c>
      <c r="S709" s="26"/>
      <c r="T709" s="26"/>
      <c r="U709" s="27"/>
      <c r="V709" s="27"/>
      <c r="W709" s="26">
        <f>S709+U709</f>
        <v>0</v>
      </c>
      <c r="X709" s="26">
        <f>T709+V709</f>
        <v>0</v>
      </c>
      <c r="Y709" s="59"/>
    </row>
    <row r="710" spans="1:25" ht="24" hidden="1">
      <c r="A710" s="28" t="s">
        <v>242</v>
      </c>
      <c r="B710" s="24">
        <v>709</v>
      </c>
      <c r="C710" s="25" t="s">
        <v>67</v>
      </c>
      <c r="D710" s="25" t="s">
        <v>67</v>
      </c>
      <c r="E710" s="25" t="s">
        <v>493</v>
      </c>
      <c r="F710" s="24">
        <v>600</v>
      </c>
      <c r="G710" s="26"/>
      <c r="H710" s="26"/>
      <c r="I710" s="26"/>
      <c r="J710" s="26"/>
      <c r="K710" s="26">
        <f>G710+I710</f>
        <v>0</v>
      </c>
      <c r="L710" s="26">
        <f>H710+J710</f>
        <v>0</v>
      </c>
      <c r="M710" s="26"/>
      <c r="N710" s="26"/>
      <c r="O710" s="26"/>
      <c r="P710" s="26"/>
      <c r="Q710" s="26">
        <f>M710+O710</f>
        <v>0</v>
      </c>
      <c r="R710" s="26">
        <f>N710+P710</f>
        <v>0</v>
      </c>
      <c r="S710" s="26"/>
      <c r="T710" s="26"/>
      <c r="U710" s="27"/>
      <c r="V710" s="27"/>
      <c r="W710" s="27">
        <f>S710+U710</f>
        <v>0</v>
      </c>
      <c r="X710" s="27">
        <f>T710+V710</f>
        <v>0</v>
      </c>
      <c r="Y710" s="59"/>
    </row>
    <row r="711" spans="1:25" ht="60" hidden="1">
      <c r="A711" s="28" t="s">
        <v>494</v>
      </c>
      <c r="B711" s="24">
        <v>709</v>
      </c>
      <c r="C711" s="25" t="s">
        <v>67</v>
      </c>
      <c r="D711" s="25" t="s">
        <v>67</v>
      </c>
      <c r="E711" s="25" t="s">
        <v>495</v>
      </c>
      <c r="F711" s="24"/>
      <c r="G711" s="26">
        <f t="shared" ref="G711:X711" si="626">G712</f>
        <v>0</v>
      </c>
      <c r="H711" s="26">
        <f t="shared" si="626"/>
        <v>0</v>
      </c>
      <c r="I711" s="26">
        <f t="shared" si="626"/>
        <v>0</v>
      </c>
      <c r="J711" s="26">
        <f t="shared" si="626"/>
        <v>0</v>
      </c>
      <c r="K711" s="26">
        <f t="shared" si="626"/>
        <v>0</v>
      </c>
      <c r="L711" s="26">
        <f t="shared" si="626"/>
        <v>0</v>
      </c>
      <c r="M711" s="26">
        <f t="shared" si="626"/>
        <v>0</v>
      </c>
      <c r="N711" s="26">
        <f t="shared" si="626"/>
        <v>0</v>
      </c>
      <c r="O711" s="26">
        <f t="shared" si="626"/>
        <v>0</v>
      </c>
      <c r="P711" s="26">
        <f t="shared" si="626"/>
        <v>0</v>
      </c>
      <c r="Q711" s="26">
        <f t="shared" si="626"/>
        <v>0</v>
      </c>
      <c r="R711" s="26">
        <f t="shared" si="626"/>
        <v>0</v>
      </c>
      <c r="S711" s="26">
        <f t="shared" si="626"/>
        <v>0</v>
      </c>
      <c r="T711" s="26">
        <f t="shared" si="626"/>
        <v>0</v>
      </c>
      <c r="U711" s="26">
        <f t="shared" si="626"/>
        <v>0</v>
      </c>
      <c r="V711" s="26">
        <f t="shared" si="626"/>
        <v>0</v>
      </c>
      <c r="W711" s="26">
        <f t="shared" si="626"/>
        <v>0</v>
      </c>
      <c r="X711" s="26">
        <f t="shared" si="626"/>
        <v>0</v>
      </c>
      <c r="Y711" s="59"/>
    </row>
    <row r="712" spans="1:25" ht="24" hidden="1">
      <c r="A712" s="28" t="s">
        <v>242</v>
      </c>
      <c r="B712" s="24">
        <v>709</v>
      </c>
      <c r="C712" s="25" t="s">
        <v>67</v>
      </c>
      <c r="D712" s="25" t="s">
        <v>67</v>
      </c>
      <c r="E712" s="25" t="s">
        <v>495</v>
      </c>
      <c r="F712" s="24">
        <v>600</v>
      </c>
      <c r="G712" s="26"/>
      <c r="H712" s="26"/>
      <c r="I712" s="26"/>
      <c r="J712" s="26"/>
      <c r="K712" s="26">
        <f>G712+I712</f>
        <v>0</v>
      </c>
      <c r="L712" s="26">
        <f>H712+J712</f>
        <v>0</v>
      </c>
      <c r="M712" s="26"/>
      <c r="N712" s="26"/>
      <c r="O712" s="26"/>
      <c r="P712" s="26"/>
      <c r="Q712" s="26">
        <f>M712+O712</f>
        <v>0</v>
      </c>
      <c r="R712" s="26">
        <f>N712+P712</f>
        <v>0</v>
      </c>
      <c r="S712" s="26"/>
      <c r="T712" s="26"/>
      <c r="U712" s="27"/>
      <c r="V712" s="27"/>
      <c r="W712" s="26">
        <f>S712+U712</f>
        <v>0</v>
      </c>
      <c r="X712" s="26">
        <f>T712+V712</f>
        <v>0</v>
      </c>
      <c r="Y712" s="59"/>
    </row>
    <row r="713" spans="1:25" ht="24" hidden="1">
      <c r="A713" s="28" t="s">
        <v>496</v>
      </c>
      <c r="B713" s="24">
        <v>709</v>
      </c>
      <c r="C713" s="25" t="s">
        <v>67</v>
      </c>
      <c r="D713" s="25" t="s">
        <v>67</v>
      </c>
      <c r="E713" s="47" t="s">
        <v>497</v>
      </c>
      <c r="F713" s="24"/>
      <c r="G713" s="26">
        <f t="shared" ref="G713:X713" si="627">G715+G714</f>
        <v>0</v>
      </c>
      <c r="H713" s="26">
        <f t="shared" si="627"/>
        <v>0</v>
      </c>
      <c r="I713" s="26">
        <f t="shared" si="627"/>
        <v>0</v>
      </c>
      <c r="J713" s="26">
        <f t="shared" si="627"/>
        <v>0</v>
      </c>
      <c r="K713" s="26">
        <f t="shared" si="627"/>
        <v>0</v>
      </c>
      <c r="L713" s="26">
        <f t="shared" si="627"/>
        <v>0</v>
      </c>
      <c r="M713" s="26">
        <f t="shared" si="627"/>
        <v>0</v>
      </c>
      <c r="N713" s="26">
        <f t="shared" si="627"/>
        <v>0</v>
      </c>
      <c r="O713" s="26">
        <f t="shared" si="627"/>
        <v>0</v>
      </c>
      <c r="P713" s="26">
        <f t="shared" si="627"/>
        <v>0</v>
      </c>
      <c r="Q713" s="26">
        <f t="shared" si="627"/>
        <v>0</v>
      </c>
      <c r="R713" s="26">
        <f t="shared" si="627"/>
        <v>0</v>
      </c>
      <c r="S713" s="26">
        <f t="shared" si="627"/>
        <v>0</v>
      </c>
      <c r="T713" s="26">
        <f t="shared" si="627"/>
        <v>0</v>
      </c>
      <c r="U713" s="26">
        <f t="shared" si="627"/>
        <v>0</v>
      </c>
      <c r="V713" s="26">
        <f t="shared" si="627"/>
        <v>0</v>
      </c>
      <c r="W713" s="26">
        <f t="shared" si="627"/>
        <v>0</v>
      </c>
      <c r="X713" s="26">
        <f t="shared" si="627"/>
        <v>0</v>
      </c>
      <c r="Y713" s="59"/>
    </row>
    <row r="714" spans="1:25" ht="24" hidden="1">
      <c r="A714" s="28" t="s">
        <v>30</v>
      </c>
      <c r="B714" s="24">
        <v>709</v>
      </c>
      <c r="C714" s="25" t="s">
        <v>67</v>
      </c>
      <c r="D714" s="25" t="s">
        <v>67</v>
      </c>
      <c r="E714" s="47" t="s">
        <v>497</v>
      </c>
      <c r="F714" s="24">
        <v>200</v>
      </c>
      <c r="G714" s="26"/>
      <c r="H714" s="26"/>
      <c r="I714" s="26"/>
      <c r="J714" s="26"/>
      <c r="K714" s="26">
        <f>G714+I714</f>
        <v>0</v>
      </c>
      <c r="L714" s="26">
        <f>H714+J714</f>
        <v>0</v>
      </c>
      <c r="M714" s="26"/>
      <c r="N714" s="26"/>
      <c r="O714" s="26"/>
      <c r="P714" s="26"/>
      <c r="Q714" s="26">
        <f>M714+O714</f>
        <v>0</v>
      </c>
      <c r="R714" s="26">
        <f>N714+P714</f>
        <v>0</v>
      </c>
      <c r="S714" s="26"/>
      <c r="T714" s="26"/>
      <c r="U714" s="27"/>
      <c r="V714" s="27"/>
      <c r="W714" s="26">
        <f>S714+U714</f>
        <v>0</v>
      </c>
      <c r="X714" s="26">
        <f>T714+V714</f>
        <v>0</v>
      </c>
      <c r="Y714" s="59"/>
    </row>
    <row r="715" spans="1:25" ht="24" hidden="1">
      <c r="A715" s="28" t="s">
        <v>242</v>
      </c>
      <c r="B715" s="24">
        <v>709</v>
      </c>
      <c r="C715" s="25" t="s">
        <v>67</v>
      </c>
      <c r="D715" s="25" t="s">
        <v>67</v>
      </c>
      <c r="E715" s="47" t="s">
        <v>497</v>
      </c>
      <c r="F715" s="24">
        <v>600</v>
      </c>
      <c r="G715" s="26"/>
      <c r="H715" s="26"/>
      <c r="I715" s="26"/>
      <c r="J715" s="26"/>
      <c r="K715" s="26">
        <f>G715+I715</f>
        <v>0</v>
      </c>
      <c r="L715" s="26">
        <f>H715+J715</f>
        <v>0</v>
      </c>
      <c r="M715" s="26"/>
      <c r="N715" s="26"/>
      <c r="O715" s="26"/>
      <c r="P715" s="26"/>
      <c r="Q715" s="26">
        <f>M715+O715</f>
        <v>0</v>
      </c>
      <c r="R715" s="26">
        <f>N715+P715</f>
        <v>0</v>
      </c>
      <c r="S715" s="26"/>
      <c r="T715" s="26"/>
      <c r="U715" s="27"/>
      <c r="V715" s="27"/>
      <c r="W715" s="27">
        <f>S715+U715</f>
        <v>0</v>
      </c>
      <c r="X715" s="27">
        <f>T715+V715</f>
        <v>0</v>
      </c>
      <c r="Y715" s="59"/>
    </row>
    <row r="716" spans="1:25" ht="60" hidden="1">
      <c r="A716" s="28" t="s">
        <v>498</v>
      </c>
      <c r="B716" s="24">
        <v>709</v>
      </c>
      <c r="C716" s="25" t="s">
        <v>67</v>
      </c>
      <c r="D716" s="25" t="s">
        <v>67</v>
      </c>
      <c r="E716" s="25" t="s">
        <v>499</v>
      </c>
      <c r="F716" s="24"/>
      <c r="G716" s="26">
        <f t="shared" ref="G716:X716" si="628">G717</f>
        <v>0</v>
      </c>
      <c r="H716" s="26">
        <f t="shared" si="628"/>
        <v>0</v>
      </c>
      <c r="I716" s="26">
        <f t="shared" si="628"/>
        <v>0</v>
      </c>
      <c r="J716" s="26">
        <f t="shared" si="628"/>
        <v>0</v>
      </c>
      <c r="K716" s="26">
        <f t="shared" si="628"/>
        <v>0</v>
      </c>
      <c r="L716" s="26">
        <f t="shared" si="628"/>
        <v>0</v>
      </c>
      <c r="M716" s="26">
        <f t="shared" si="628"/>
        <v>0</v>
      </c>
      <c r="N716" s="26">
        <f t="shared" si="628"/>
        <v>0</v>
      </c>
      <c r="O716" s="26">
        <f t="shared" si="628"/>
        <v>0</v>
      </c>
      <c r="P716" s="26">
        <f t="shared" si="628"/>
        <v>0</v>
      </c>
      <c r="Q716" s="26">
        <f t="shared" si="628"/>
        <v>0</v>
      </c>
      <c r="R716" s="26">
        <f t="shared" si="628"/>
        <v>0</v>
      </c>
      <c r="S716" s="26">
        <f t="shared" si="628"/>
        <v>0</v>
      </c>
      <c r="T716" s="26">
        <f t="shared" si="628"/>
        <v>0</v>
      </c>
      <c r="U716" s="26">
        <f t="shared" si="628"/>
        <v>0</v>
      </c>
      <c r="V716" s="26">
        <f t="shared" si="628"/>
        <v>0</v>
      </c>
      <c r="W716" s="26">
        <f t="shared" si="628"/>
        <v>0</v>
      </c>
      <c r="X716" s="26">
        <f t="shared" si="628"/>
        <v>0</v>
      </c>
      <c r="Y716" s="59"/>
    </row>
    <row r="717" spans="1:25" ht="24" hidden="1">
      <c r="A717" s="28" t="s">
        <v>242</v>
      </c>
      <c r="B717" s="24">
        <v>709</v>
      </c>
      <c r="C717" s="25" t="s">
        <v>67</v>
      </c>
      <c r="D717" s="25" t="s">
        <v>67</v>
      </c>
      <c r="E717" s="25" t="s">
        <v>499</v>
      </c>
      <c r="F717" s="24">
        <v>600</v>
      </c>
      <c r="G717" s="26"/>
      <c r="H717" s="26"/>
      <c r="I717" s="26"/>
      <c r="J717" s="26"/>
      <c r="K717" s="26">
        <f>G717+I717</f>
        <v>0</v>
      </c>
      <c r="L717" s="26">
        <f>H717+J717</f>
        <v>0</v>
      </c>
      <c r="M717" s="26"/>
      <c r="N717" s="26"/>
      <c r="O717" s="26"/>
      <c r="P717" s="26"/>
      <c r="Q717" s="26">
        <f>M717+O717</f>
        <v>0</v>
      </c>
      <c r="R717" s="26">
        <f>N717+P717</f>
        <v>0</v>
      </c>
      <c r="S717" s="26"/>
      <c r="T717" s="26"/>
      <c r="U717" s="27"/>
      <c r="V717" s="27"/>
      <c r="W717" s="26">
        <f>S717+U717</f>
        <v>0</v>
      </c>
      <c r="X717" s="26">
        <f>T717+V717</f>
        <v>0</v>
      </c>
      <c r="Y717" s="59"/>
    </row>
    <row r="718" spans="1:25" ht="24" hidden="1">
      <c r="A718" s="28" t="s">
        <v>269</v>
      </c>
      <c r="B718" s="24">
        <v>709</v>
      </c>
      <c r="C718" s="25" t="s">
        <v>67</v>
      </c>
      <c r="D718" s="25" t="s">
        <v>67</v>
      </c>
      <c r="E718" s="25" t="s">
        <v>500</v>
      </c>
      <c r="F718" s="24"/>
      <c r="G718" s="26">
        <f t="shared" ref="G718:X718" si="629">G719</f>
        <v>0</v>
      </c>
      <c r="H718" s="26">
        <f t="shared" si="629"/>
        <v>0</v>
      </c>
      <c r="I718" s="26">
        <f t="shared" si="629"/>
        <v>0</v>
      </c>
      <c r="J718" s="26">
        <f t="shared" si="629"/>
        <v>0</v>
      </c>
      <c r="K718" s="26">
        <f>K719</f>
        <v>0</v>
      </c>
      <c r="L718" s="26">
        <f t="shared" si="629"/>
        <v>0</v>
      </c>
      <c r="M718" s="26">
        <f t="shared" si="629"/>
        <v>0</v>
      </c>
      <c r="N718" s="26">
        <f t="shared" si="629"/>
        <v>0</v>
      </c>
      <c r="O718" s="26">
        <f t="shared" si="629"/>
        <v>0</v>
      </c>
      <c r="P718" s="26">
        <f t="shared" si="629"/>
        <v>0</v>
      </c>
      <c r="Q718" s="26">
        <f>Q719</f>
        <v>0</v>
      </c>
      <c r="R718" s="26">
        <f t="shared" si="629"/>
        <v>0</v>
      </c>
      <c r="S718" s="26">
        <f t="shared" si="629"/>
        <v>0</v>
      </c>
      <c r="T718" s="26">
        <f t="shared" si="629"/>
        <v>0</v>
      </c>
      <c r="U718" s="27">
        <f t="shared" si="629"/>
        <v>0</v>
      </c>
      <c r="V718" s="27">
        <f t="shared" si="629"/>
        <v>0</v>
      </c>
      <c r="W718" s="27">
        <f>W719</f>
        <v>0</v>
      </c>
      <c r="X718" s="27">
        <f t="shared" si="629"/>
        <v>0</v>
      </c>
      <c r="Y718" s="59"/>
    </row>
    <row r="719" spans="1:25" ht="24" hidden="1">
      <c r="A719" s="28" t="s">
        <v>242</v>
      </c>
      <c r="B719" s="24">
        <v>709</v>
      </c>
      <c r="C719" s="25" t="s">
        <v>67</v>
      </c>
      <c r="D719" s="25" t="s">
        <v>67</v>
      </c>
      <c r="E719" s="25" t="s">
        <v>500</v>
      </c>
      <c r="F719" s="24">
        <v>600</v>
      </c>
      <c r="G719" s="26">
        <v>0</v>
      </c>
      <c r="H719" s="26"/>
      <c r="I719" s="26"/>
      <c r="J719" s="26"/>
      <c r="K719" s="26">
        <f>G719+I719</f>
        <v>0</v>
      </c>
      <c r="L719" s="26">
        <f>H719+J719</f>
        <v>0</v>
      </c>
      <c r="M719" s="26">
        <v>0</v>
      </c>
      <c r="N719" s="26"/>
      <c r="O719" s="26">
        <v>0</v>
      </c>
      <c r="P719" s="26"/>
      <c r="Q719" s="26">
        <f>M719+O719</f>
        <v>0</v>
      </c>
      <c r="R719" s="26">
        <f>N719+P719</f>
        <v>0</v>
      </c>
      <c r="S719" s="26">
        <v>0</v>
      </c>
      <c r="T719" s="26"/>
      <c r="U719" s="27">
        <v>0</v>
      </c>
      <c r="V719" s="27"/>
      <c r="W719" s="27">
        <f>S719+U719</f>
        <v>0</v>
      </c>
      <c r="X719" s="27">
        <f>T719+V719</f>
        <v>0</v>
      </c>
      <c r="Y719" s="59"/>
    </row>
    <row r="720" spans="1:25" ht="24" hidden="1">
      <c r="A720" s="28" t="s">
        <v>271</v>
      </c>
      <c r="B720" s="24">
        <v>709</v>
      </c>
      <c r="C720" s="25" t="s">
        <v>67</v>
      </c>
      <c r="D720" s="25" t="s">
        <v>67</v>
      </c>
      <c r="E720" s="25" t="s">
        <v>501</v>
      </c>
      <c r="F720" s="24"/>
      <c r="G720" s="26">
        <f t="shared" ref="G720:X720" si="630">G721</f>
        <v>0</v>
      </c>
      <c r="H720" s="26">
        <f t="shared" si="630"/>
        <v>0</v>
      </c>
      <c r="I720" s="26">
        <f t="shared" si="630"/>
        <v>0</v>
      </c>
      <c r="J720" s="26">
        <f t="shared" si="630"/>
        <v>0</v>
      </c>
      <c r="K720" s="26">
        <f>K721</f>
        <v>0</v>
      </c>
      <c r="L720" s="26">
        <f t="shared" si="630"/>
        <v>0</v>
      </c>
      <c r="M720" s="26">
        <f t="shared" si="630"/>
        <v>0</v>
      </c>
      <c r="N720" s="26">
        <f t="shared" si="630"/>
        <v>0</v>
      </c>
      <c r="O720" s="26">
        <f t="shared" si="630"/>
        <v>0</v>
      </c>
      <c r="P720" s="26">
        <f t="shared" si="630"/>
        <v>0</v>
      </c>
      <c r="Q720" s="26">
        <f>Q721</f>
        <v>0</v>
      </c>
      <c r="R720" s="26">
        <f t="shared" si="630"/>
        <v>0</v>
      </c>
      <c r="S720" s="26">
        <f t="shared" si="630"/>
        <v>0</v>
      </c>
      <c r="T720" s="26">
        <f t="shared" si="630"/>
        <v>0</v>
      </c>
      <c r="U720" s="27">
        <f t="shared" si="630"/>
        <v>0</v>
      </c>
      <c r="V720" s="27">
        <f t="shared" si="630"/>
        <v>0</v>
      </c>
      <c r="W720" s="27">
        <f>W721</f>
        <v>0</v>
      </c>
      <c r="X720" s="27">
        <f t="shared" si="630"/>
        <v>0</v>
      </c>
      <c r="Y720" s="59"/>
    </row>
    <row r="721" spans="1:25" ht="24" hidden="1">
      <c r="A721" s="28" t="s">
        <v>242</v>
      </c>
      <c r="B721" s="24">
        <v>709</v>
      </c>
      <c r="C721" s="25" t="s">
        <v>67</v>
      </c>
      <c r="D721" s="25" t="s">
        <v>67</v>
      </c>
      <c r="E721" s="25" t="s">
        <v>501</v>
      </c>
      <c r="F721" s="24">
        <v>600</v>
      </c>
      <c r="G721" s="26"/>
      <c r="H721" s="26"/>
      <c r="I721" s="26"/>
      <c r="J721" s="26"/>
      <c r="K721" s="26">
        <f>G721+I721</f>
        <v>0</v>
      </c>
      <c r="L721" s="26">
        <f>H721+J721</f>
        <v>0</v>
      </c>
      <c r="M721" s="26"/>
      <c r="N721" s="26"/>
      <c r="O721" s="26"/>
      <c r="P721" s="26"/>
      <c r="Q721" s="26">
        <f>M721+O721</f>
        <v>0</v>
      </c>
      <c r="R721" s="26">
        <f>N721+P721</f>
        <v>0</v>
      </c>
      <c r="S721" s="26"/>
      <c r="T721" s="26"/>
      <c r="U721" s="27"/>
      <c r="V721" s="27"/>
      <c r="W721" s="27">
        <f>S721+U721</f>
        <v>0</v>
      </c>
      <c r="X721" s="27">
        <f>T721+V721</f>
        <v>0</v>
      </c>
      <c r="Y721" s="59"/>
    </row>
    <row r="722" spans="1:25" hidden="1">
      <c r="A722" s="28" t="s">
        <v>502</v>
      </c>
      <c r="B722" s="24">
        <v>709</v>
      </c>
      <c r="C722" s="25" t="s">
        <v>67</v>
      </c>
      <c r="D722" s="25" t="s">
        <v>67</v>
      </c>
      <c r="E722" s="25" t="s">
        <v>503</v>
      </c>
      <c r="F722" s="24"/>
      <c r="G722" s="26">
        <f t="shared" ref="G722:X722" si="631">G723</f>
        <v>0</v>
      </c>
      <c r="H722" s="26">
        <f t="shared" si="631"/>
        <v>0</v>
      </c>
      <c r="I722" s="26">
        <f t="shared" si="631"/>
        <v>0</v>
      </c>
      <c r="J722" s="26">
        <f t="shared" si="631"/>
        <v>0</v>
      </c>
      <c r="K722" s="26">
        <f t="shared" si="631"/>
        <v>0</v>
      </c>
      <c r="L722" s="26">
        <f t="shared" si="631"/>
        <v>0</v>
      </c>
      <c r="M722" s="26">
        <f t="shared" si="631"/>
        <v>0</v>
      </c>
      <c r="N722" s="26">
        <f t="shared" si="631"/>
        <v>0</v>
      </c>
      <c r="O722" s="26">
        <f t="shared" si="631"/>
        <v>0</v>
      </c>
      <c r="P722" s="26">
        <f t="shared" si="631"/>
        <v>0</v>
      </c>
      <c r="Q722" s="26">
        <f t="shared" si="631"/>
        <v>0</v>
      </c>
      <c r="R722" s="26">
        <f t="shared" si="631"/>
        <v>0</v>
      </c>
      <c r="S722" s="26">
        <f t="shared" si="631"/>
        <v>0</v>
      </c>
      <c r="T722" s="26">
        <f t="shared" si="631"/>
        <v>0</v>
      </c>
      <c r="U722" s="26">
        <f t="shared" si="631"/>
        <v>0</v>
      </c>
      <c r="V722" s="26">
        <f t="shared" si="631"/>
        <v>0</v>
      </c>
      <c r="W722" s="26">
        <f t="shared" si="631"/>
        <v>0</v>
      </c>
      <c r="X722" s="26">
        <f t="shared" si="631"/>
        <v>0</v>
      </c>
      <c r="Y722" s="59"/>
    </row>
    <row r="723" spans="1:25" ht="24" hidden="1">
      <c r="A723" s="28" t="s">
        <v>30</v>
      </c>
      <c r="B723" s="24">
        <v>709</v>
      </c>
      <c r="C723" s="25" t="s">
        <v>67</v>
      </c>
      <c r="D723" s="25" t="s">
        <v>67</v>
      </c>
      <c r="E723" s="25" t="s">
        <v>503</v>
      </c>
      <c r="F723" s="24">
        <v>200</v>
      </c>
      <c r="G723" s="26"/>
      <c r="H723" s="26"/>
      <c r="I723" s="26"/>
      <c r="J723" s="26"/>
      <c r="K723" s="26">
        <f>G723+I723</f>
        <v>0</v>
      </c>
      <c r="L723" s="26">
        <f>H723+J723</f>
        <v>0</v>
      </c>
      <c r="M723" s="26"/>
      <c r="N723" s="26"/>
      <c r="O723" s="26"/>
      <c r="P723" s="26"/>
      <c r="Q723" s="26">
        <f>M723+O723</f>
        <v>0</v>
      </c>
      <c r="R723" s="26">
        <f>N723+P723</f>
        <v>0</v>
      </c>
      <c r="S723" s="26"/>
      <c r="T723" s="26"/>
      <c r="U723" s="27"/>
      <c r="V723" s="27"/>
      <c r="W723" s="26">
        <f>S723+U723</f>
        <v>0</v>
      </c>
      <c r="X723" s="26">
        <f>T723+V723</f>
        <v>0</v>
      </c>
      <c r="Y723" s="59"/>
    </row>
    <row r="724" spans="1:25" ht="24">
      <c r="A724" s="28" t="s">
        <v>504</v>
      </c>
      <c r="B724" s="24">
        <v>709</v>
      </c>
      <c r="C724" s="25" t="s">
        <v>67</v>
      </c>
      <c r="D724" s="25" t="s">
        <v>67</v>
      </c>
      <c r="E724" s="25" t="s">
        <v>505</v>
      </c>
      <c r="F724" s="24"/>
      <c r="G724" s="26">
        <f>G725</f>
        <v>150000</v>
      </c>
      <c r="H724" s="26">
        <f>H725</f>
        <v>0</v>
      </c>
      <c r="I724" s="26">
        <f t="shared" ref="I724:L725" si="632">I725</f>
        <v>0</v>
      </c>
      <c r="J724" s="26">
        <f t="shared" si="632"/>
        <v>0</v>
      </c>
      <c r="K724" s="26">
        <f t="shared" si="632"/>
        <v>150000</v>
      </c>
      <c r="L724" s="26">
        <f t="shared" si="632"/>
        <v>0</v>
      </c>
      <c r="M724" s="26">
        <f>M725</f>
        <v>150000</v>
      </c>
      <c r="N724" s="26">
        <f>N725</f>
        <v>0</v>
      </c>
      <c r="O724" s="26">
        <f t="shared" ref="O724:R725" si="633">O725</f>
        <v>0</v>
      </c>
      <c r="P724" s="26">
        <f t="shared" si="633"/>
        <v>0</v>
      </c>
      <c r="Q724" s="26">
        <f t="shared" si="633"/>
        <v>150000</v>
      </c>
      <c r="R724" s="26">
        <f t="shared" si="633"/>
        <v>0</v>
      </c>
      <c r="S724" s="26">
        <f>S725</f>
        <v>150000</v>
      </c>
      <c r="T724" s="26">
        <f>T725</f>
        <v>0</v>
      </c>
      <c r="U724" s="27">
        <f t="shared" ref="U724:X725" si="634">U725</f>
        <v>0</v>
      </c>
      <c r="V724" s="27">
        <f t="shared" si="634"/>
        <v>0</v>
      </c>
      <c r="W724" s="27">
        <f t="shared" si="634"/>
        <v>150000</v>
      </c>
      <c r="X724" s="27">
        <f t="shared" si="634"/>
        <v>0</v>
      </c>
      <c r="Y724" s="59"/>
    </row>
    <row r="725" spans="1:25" ht="36">
      <c r="A725" s="28" t="s">
        <v>506</v>
      </c>
      <c r="B725" s="24">
        <v>709</v>
      </c>
      <c r="C725" s="25" t="s">
        <v>67</v>
      </c>
      <c r="D725" s="25" t="s">
        <v>67</v>
      </c>
      <c r="E725" s="25" t="s">
        <v>507</v>
      </c>
      <c r="F725" s="24"/>
      <c r="G725" s="26">
        <f>G726</f>
        <v>150000</v>
      </c>
      <c r="H725" s="26">
        <f>H726</f>
        <v>0</v>
      </c>
      <c r="I725" s="26">
        <f t="shared" si="632"/>
        <v>0</v>
      </c>
      <c r="J725" s="26">
        <f t="shared" si="632"/>
        <v>0</v>
      </c>
      <c r="K725" s="26">
        <f t="shared" si="632"/>
        <v>150000</v>
      </c>
      <c r="L725" s="26">
        <f t="shared" si="632"/>
        <v>0</v>
      </c>
      <c r="M725" s="26">
        <f>M726</f>
        <v>150000</v>
      </c>
      <c r="N725" s="26">
        <f>N726</f>
        <v>0</v>
      </c>
      <c r="O725" s="26">
        <f t="shared" si="633"/>
        <v>0</v>
      </c>
      <c r="P725" s="26">
        <f t="shared" si="633"/>
        <v>0</v>
      </c>
      <c r="Q725" s="26">
        <f t="shared" si="633"/>
        <v>150000</v>
      </c>
      <c r="R725" s="26">
        <f t="shared" si="633"/>
        <v>0</v>
      </c>
      <c r="S725" s="26">
        <f>S726</f>
        <v>150000</v>
      </c>
      <c r="T725" s="26">
        <f>T726</f>
        <v>0</v>
      </c>
      <c r="U725" s="27">
        <f t="shared" si="634"/>
        <v>0</v>
      </c>
      <c r="V725" s="27">
        <f t="shared" si="634"/>
        <v>0</v>
      </c>
      <c r="W725" s="27">
        <f t="shared" si="634"/>
        <v>150000</v>
      </c>
      <c r="X725" s="27">
        <f t="shared" si="634"/>
        <v>0</v>
      </c>
      <c r="Y725" s="59"/>
    </row>
    <row r="726" spans="1:25">
      <c r="A726" s="28" t="s">
        <v>52</v>
      </c>
      <c r="B726" s="24">
        <v>709</v>
      </c>
      <c r="C726" s="25" t="s">
        <v>67</v>
      </c>
      <c r="D726" s="25" t="s">
        <v>67</v>
      </c>
      <c r="E726" s="25" t="s">
        <v>508</v>
      </c>
      <c r="F726" s="24"/>
      <c r="G726" s="26">
        <f t="shared" ref="G726:H726" si="635">SUM(G727:G727)</f>
        <v>150000</v>
      </c>
      <c r="H726" s="26">
        <f t="shared" si="635"/>
        <v>0</v>
      </c>
      <c r="I726" s="26">
        <f t="shared" ref="I726:J726" si="636">SUM(I727:I727)</f>
        <v>0</v>
      </c>
      <c r="J726" s="26">
        <f t="shared" si="636"/>
        <v>0</v>
      </c>
      <c r="K726" s="26">
        <f>K727</f>
        <v>150000</v>
      </c>
      <c r="L726" s="26">
        <f>L727</f>
        <v>0</v>
      </c>
      <c r="M726" s="26">
        <f t="shared" ref="M726:P726" si="637">SUM(M727:M727)</f>
        <v>150000</v>
      </c>
      <c r="N726" s="26">
        <f t="shared" si="637"/>
        <v>0</v>
      </c>
      <c r="O726" s="26">
        <f t="shared" si="637"/>
        <v>0</v>
      </c>
      <c r="P726" s="26">
        <f t="shared" si="637"/>
        <v>0</v>
      </c>
      <c r="Q726" s="26">
        <f>Q727</f>
        <v>150000</v>
      </c>
      <c r="R726" s="26">
        <f>R727</f>
        <v>0</v>
      </c>
      <c r="S726" s="26">
        <f t="shared" ref="S726:V726" si="638">SUM(S727:S727)</f>
        <v>150000</v>
      </c>
      <c r="T726" s="26">
        <f t="shared" si="638"/>
        <v>0</v>
      </c>
      <c r="U726" s="27">
        <f t="shared" si="638"/>
        <v>0</v>
      </c>
      <c r="V726" s="27">
        <f t="shared" si="638"/>
        <v>0</v>
      </c>
      <c r="W726" s="27">
        <f>W727</f>
        <v>150000</v>
      </c>
      <c r="X726" s="27">
        <f>X727</f>
        <v>0</v>
      </c>
      <c r="Y726" s="59"/>
    </row>
    <row r="727" spans="1:25" ht="24">
      <c r="A727" s="28" t="s">
        <v>30</v>
      </c>
      <c r="B727" s="24">
        <v>709</v>
      </c>
      <c r="C727" s="25" t="s">
        <v>67</v>
      </c>
      <c r="D727" s="25" t="s">
        <v>67</v>
      </c>
      <c r="E727" s="25" t="s">
        <v>508</v>
      </c>
      <c r="F727" s="24">
        <v>200</v>
      </c>
      <c r="G727" s="26">
        <v>150000</v>
      </c>
      <c r="H727" s="26"/>
      <c r="I727" s="26"/>
      <c r="J727" s="26"/>
      <c r="K727" s="26">
        <f>G727+I727</f>
        <v>150000</v>
      </c>
      <c r="L727" s="26">
        <f>H727+J727</f>
        <v>0</v>
      </c>
      <c r="M727" s="26">
        <v>150000</v>
      </c>
      <c r="N727" s="26"/>
      <c r="O727" s="26"/>
      <c r="P727" s="26"/>
      <c r="Q727" s="26">
        <f>M727+O727</f>
        <v>150000</v>
      </c>
      <c r="R727" s="26">
        <f>N727+P727</f>
        <v>0</v>
      </c>
      <c r="S727" s="26">
        <v>150000</v>
      </c>
      <c r="T727" s="26"/>
      <c r="U727" s="27"/>
      <c r="V727" s="27"/>
      <c r="W727" s="27">
        <f>S727+U727</f>
        <v>150000</v>
      </c>
      <c r="X727" s="27">
        <f>T727+V727</f>
        <v>0</v>
      </c>
      <c r="Y727" s="59"/>
    </row>
    <row r="728" spans="1:25">
      <c r="A728" s="28" t="s">
        <v>509</v>
      </c>
      <c r="B728" s="24">
        <v>709</v>
      </c>
      <c r="C728" s="25" t="s">
        <v>510</v>
      </c>
      <c r="D728" s="25"/>
      <c r="E728" s="25"/>
      <c r="F728" s="25"/>
      <c r="G728" s="26">
        <f t="shared" ref="G728:X728" si="639">G729+G812</f>
        <v>367549559.11000001</v>
      </c>
      <c r="H728" s="26">
        <f t="shared" si="639"/>
        <v>19848567.91</v>
      </c>
      <c r="I728" s="26">
        <f t="shared" si="639"/>
        <v>0</v>
      </c>
      <c r="J728" s="26">
        <f t="shared" si="639"/>
        <v>0</v>
      </c>
      <c r="K728" s="26">
        <f t="shared" si="639"/>
        <v>367549559.11000001</v>
      </c>
      <c r="L728" s="26">
        <f t="shared" si="639"/>
        <v>19848567.91</v>
      </c>
      <c r="M728" s="26">
        <f t="shared" si="639"/>
        <v>358345525.29000002</v>
      </c>
      <c r="N728" s="26">
        <f t="shared" si="639"/>
        <v>11901596.209999999</v>
      </c>
      <c r="O728" s="26">
        <f t="shared" si="639"/>
        <v>0</v>
      </c>
      <c r="P728" s="26">
        <f t="shared" si="639"/>
        <v>0</v>
      </c>
      <c r="Q728" s="26">
        <f t="shared" si="639"/>
        <v>358345525.29000002</v>
      </c>
      <c r="R728" s="26">
        <f t="shared" si="639"/>
        <v>11901596.209999999</v>
      </c>
      <c r="S728" s="26">
        <f t="shared" si="639"/>
        <v>353345525.29000002</v>
      </c>
      <c r="T728" s="26">
        <f t="shared" si="639"/>
        <v>11901596.209999999</v>
      </c>
      <c r="U728" s="27">
        <f t="shared" si="639"/>
        <v>0</v>
      </c>
      <c r="V728" s="27">
        <f t="shared" si="639"/>
        <v>0</v>
      </c>
      <c r="W728" s="27">
        <f t="shared" si="639"/>
        <v>353345525.29000002</v>
      </c>
      <c r="X728" s="27">
        <f t="shared" si="639"/>
        <v>11901596.209999999</v>
      </c>
      <c r="Y728" s="59"/>
    </row>
    <row r="729" spans="1:25">
      <c r="A729" s="28" t="s">
        <v>511</v>
      </c>
      <c r="B729" s="24">
        <v>709</v>
      </c>
      <c r="C729" s="25" t="s">
        <v>510</v>
      </c>
      <c r="D729" s="25" t="s">
        <v>18</v>
      </c>
      <c r="E729" s="25"/>
      <c r="F729" s="25"/>
      <c r="G729" s="26">
        <f t="shared" ref="G729:X729" si="640">G737+G730+G808</f>
        <v>317290126.63</v>
      </c>
      <c r="H729" s="26">
        <f t="shared" si="640"/>
        <v>19848567.91</v>
      </c>
      <c r="I729" s="26">
        <f t="shared" si="640"/>
        <v>0</v>
      </c>
      <c r="J729" s="26">
        <f t="shared" si="640"/>
        <v>0</v>
      </c>
      <c r="K729" s="26">
        <f t="shared" si="640"/>
        <v>317290126.63</v>
      </c>
      <c r="L729" s="26">
        <f t="shared" si="640"/>
        <v>19848567.91</v>
      </c>
      <c r="M729" s="26">
        <f t="shared" si="640"/>
        <v>308003880.81</v>
      </c>
      <c r="N729" s="26">
        <f t="shared" si="640"/>
        <v>11901596.209999999</v>
      </c>
      <c r="O729" s="26">
        <f t="shared" si="640"/>
        <v>0</v>
      </c>
      <c r="P729" s="26">
        <f t="shared" si="640"/>
        <v>0</v>
      </c>
      <c r="Q729" s="26">
        <f t="shared" si="640"/>
        <v>308003880.81</v>
      </c>
      <c r="R729" s="26">
        <f t="shared" si="640"/>
        <v>11901596.209999999</v>
      </c>
      <c r="S729" s="26">
        <f t="shared" si="640"/>
        <v>303003880.81</v>
      </c>
      <c r="T729" s="26">
        <f t="shared" si="640"/>
        <v>11901596.209999999</v>
      </c>
      <c r="U729" s="26">
        <f t="shared" si="640"/>
        <v>0</v>
      </c>
      <c r="V729" s="26">
        <f t="shared" si="640"/>
        <v>0</v>
      </c>
      <c r="W729" s="26">
        <f t="shared" si="640"/>
        <v>303003880.81</v>
      </c>
      <c r="X729" s="26">
        <f t="shared" si="640"/>
        <v>11901596.209999999</v>
      </c>
      <c r="Y729" s="59"/>
    </row>
    <row r="730" spans="1:25" ht="24">
      <c r="A730" s="28" t="s">
        <v>350</v>
      </c>
      <c r="B730" s="24">
        <v>709</v>
      </c>
      <c r="C730" s="25" t="s">
        <v>510</v>
      </c>
      <c r="D730" s="25" t="s">
        <v>18</v>
      </c>
      <c r="E730" s="25" t="s">
        <v>166</v>
      </c>
      <c r="F730" s="25"/>
      <c r="G730" s="26">
        <f>G731</f>
        <v>852100</v>
      </c>
      <c r="H730" s="26">
        <f t="shared" ref="H730:L733" si="641">H731</f>
        <v>0</v>
      </c>
      <c r="I730" s="26">
        <f t="shared" si="641"/>
        <v>0</v>
      </c>
      <c r="J730" s="26">
        <f t="shared" si="641"/>
        <v>0</v>
      </c>
      <c r="K730" s="26">
        <f t="shared" si="641"/>
        <v>852100</v>
      </c>
      <c r="L730" s="26">
        <f t="shared" si="641"/>
        <v>0</v>
      </c>
      <c r="M730" s="26">
        <f>M731</f>
        <v>852100</v>
      </c>
      <c r="N730" s="26">
        <f t="shared" ref="N730:R733" si="642">N731</f>
        <v>0</v>
      </c>
      <c r="O730" s="26">
        <f t="shared" si="642"/>
        <v>0</v>
      </c>
      <c r="P730" s="26">
        <f t="shared" si="642"/>
        <v>0</v>
      </c>
      <c r="Q730" s="26">
        <f t="shared" si="642"/>
        <v>852100</v>
      </c>
      <c r="R730" s="26">
        <f t="shared" si="642"/>
        <v>0</v>
      </c>
      <c r="S730" s="26">
        <f>S731</f>
        <v>852100</v>
      </c>
      <c r="T730" s="26">
        <f t="shared" ref="T730:X733" si="643">T731</f>
        <v>0</v>
      </c>
      <c r="U730" s="27">
        <f t="shared" si="643"/>
        <v>0</v>
      </c>
      <c r="V730" s="27">
        <f t="shared" si="643"/>
        <v>0</v>
      </c>
      <c r="W730" s="27">
        <f t="shared" si="643"/>
        <v>852100</v>
      </c>
      <c r="X730" s="27">
        <f t="shared" si="643"/>
        <v>0</v>
      </c>
      <c r="Y730" s="59"/>
    </row>
    <row r="731" spans="1:25" ht="24">
      <c r="A731" s="28" t="s">
        <v>351</v>
      </c>
      <c r="B731" s="24">
        <v>709</v>
      </c>
      <c r="C731" s="25" t="s">
        <v>510</v>
      </c>
      <c r="D731" s="25" t="s">
        <v>18</v>
      </c>
      <c r="E731" s="25" t="s">
        <v>352</v>
      </c>
      <c r="F731" s="25"/>
      <c r="G731" s="26">
        <f>G732</f>
        <v>852100</v>
      </c>
      <c r="H731" s="26">
        <f t="shared" si="641"/>
        <v>0</v>
      </c>
      <c r="I731" s="26">
        <f t="shared" si="641"/>
        <v>0</v>
      </c>
      <c r="J731" s="26">
        <f t="shared" si="641"/>
        <v>0</v>
      </c>
      <c r="K731" s="26">
        <f t="shared" si="641"/>
        <v>852100</v>
      </c>
      <c r="L731" s="26">
        <f t="shared" si="641"/>
        <v>0</v>
      </c>
      <c r="M731" s="26">
        <f>M732</f>
        <v>852100</v>
      </c>
      <c r="N731" s="26">
        <f t="shared" si="642"/>
        <v>0</v>
      </c>
      <c r="O731" s="26">
        <f t="shared" si="642"/>
        <v>0</v>
      </c>
      <c r="P731" s="26">
        <f t="shared" si="642"/>
        <v>0</v>
      </c>
      <c r="Q731" s="26">
        <f t="shared" si="642"/>
        <v>852100</v>
      </c>
      <c r="R731" s="26">
        <f t="shared" si="642"/>
        <v>0</v>
      </c>
      <c r="S731" s="26">
        <f>S732</f>
        <v>852100</v>
      </c>
      <c r="T731" s="26">
        <f t="shared" si="643"/>
        <v>0</v>
      </c>
      <c r="U731" s="27">
        <f t="shared" si="643"/>
        <v>0</v>
      </c>
      <c r="V731" s="27">
        <f t="shared" si="643"/>
        <v>0</v>
      </c>
      <c r="W731" s="27">
        <f t="shared" si="643"/>
        <v>852100</v>
      </c>
      <c r="X731" s="27">
        <f t="shared" si="643"/>
        <v>0</v>
      </c>
      <c r="Y731" s="59"/>
    </row>
    <row r="732" spans="1:25" ht="36">
      <c r="A732" s="29" t="s">
        <v>353</v>
      </c>
      <c r="B732" s="24">
        <v>709</v>
      </c>
      <c r="C732" s="25" t="s">
        <v>510</v>
      </c>
      <c r="D732" s="25" t="s">
        <v>18</v>
      </c>
      <c r="E732" s="25" t="s">
        <v>354</v>
      </c>
      <c r="F732" s="25"/>
      <c r="G732" s="26">
        <f t="shared" ref="G732:X732" si="644">G733+G735</f>
        <v>852100</v>
      </c>
      <c r="H732" s="26">
        <f t="shared" si="644"/>
        <v>0</v>
      </c>
      <c r="I732" s="26">
        <f t="shared" si="644"/>
        <v>0</v>
      </c>
      <c r="J732" s="26">
        <f t="shared" si="644"/>
        <v>0</v>
      </c>
      <c r="K732" s="26">
        <f t="shared" si="644"/>
        <v>852100</v>
      </c>
      <c r="L732" s="26">
        <f t="shared" si="644"/>
        <v>0</v>
      </c>
      <c r="M732" s="26">
        <f t="shared" si="644"/>
        <v>852100</v>
      </c>
      <c r="N732" s="26">
        <f t="shared" si="644"/>
        <v>0</v>
      </c>
      <c r="O732" s="26">
        <f t="shared" si="644"/>
        <v>0</v>
      </c>
      <c r="P732" s="26">
        <f t="shared" si="644"/>
        <v>0</v>
      </c>
      <c r="Q732" s="26">
        <f t="shared" si="644"/>
        <v>852100</v>
      </c>
      <c r="R732" s="26">
        <f t="shared" si="644"/>
        <v>0</v>
      </c>
      <c r="S732" s="26">
        <f t="shared" si="644"/>
        <v>852100</v>
      </c>
      <c r="T732" s="26">
        <f t="shared" si="644"/>
        <v>0</v>
      </c>
      <c r="U732" s="27">
        <f t="shared" si="644"/>
        <v>0</v>
      </c>
      <c r="V732" s="27">
        <f t="shared" si="644"/>
        <v>0</v>
      </c>
      <c r="W732" s="27">
        <f t="shared" si="644"/>
        <v>852100</v>
      </c>
      <c r="X732" s="27">
        <f t="shared" si="644"/>
        <v>0</v>
      </c>
      <c r="Y732" s="59"/>
    </row>
    <row r="733" spans="1:25" ht="24">
      <c r="A733" s="29" t="s">
        <v>512</v>
      </c>
      <c r="B733" s="24">
        <v>709</v>
      </c>
      <c r="C733" s="25" t="s">
        <v>510</v>
      </c>
      <c r="D733" s="25" t="s">
        <v>18</v>
      </c>
      <c r="E733" s="25" t="s">
        <v>513</v>
      </c>
      <c r="F733" s="25"/>
      <c r="G733" s="26">
        <f>G734</f>
        <v>274400</v>
      </c>
      <c r="H733" s="26">
        <f t="shared" si="641"/>
        <v>0</v>
      </c>
      <c r="I733" s="26">
        <f t="shared" si="641"/>
        <v>0</v>
      </c>
      <c r="J733" s="26">
        <f t="shared" si="641"/>
        <v>0</v>
      </c>
      <c r="K733" s="26">
        <f>K734</f>
        <v>274400</v>
      </c>
      <c r="L733" s="26">
        <f t="shared" si="641"/>
        <v>0</v>
      </c>
      <c r="M733" s="26">
        <f>M734</f>
        <v>274400</v>
      </c>
      <c r="N733" s="26">
        <f t="shared" si="642"/>
        <v>0</v>
      </c>
      <c r="O733" s="26">
        <f t="shared" si="642"/>
        <v>0</v>
      </c>
      <c r="P733" s="26">
        <f t="shared" si="642"/>
        <v>0</v>
      </c>
      <c r="Q733" s="26">
        <f>Q734</f>
        <v>274400</v>
      </c>
      <c r="R733" s="26">
        <f t="shared" si="642"/>
        <v>0</v>
      </c>
      <c r="S733" s="26">
        <f>S734</f>
        <v>274400</v>
      </c>
      <c r="T733" s="26">
        <f t="shared" si="643"/>
        <v>0</v>
      </c>
      <c r="U733" s="27">
        <f t="shared" si="643"/>
        <v>0</v>
      </c>
      <c r="V733" s="27">
        <f t="shared" si="643"/>
        <v>0</v>
      </c>
      <c r="W733" s="27">
        <f>W734</f>
        <v>274400</v>
      </c>
      <c r="X733" s="27">
        <f t="shared" si="643"/>
        <v>0</v>
      </c>
      <c r="Y733" s="59"/>
    </row>
    <row r="734" spans="1:25" ht="24">
      <c r="A734" s="28" t="s">
        <v>242</v>
      </c>
      <c r="B734" s="24">
        <v>709</v>
      </c>
      <c r="C734" s="25" t="s">
        <v>510</v>
      </c>
      <c r="D734" s="25" t="s">
        <v>18</v>
      </c>
      <c r="E734" s="25" t="s">
        <v>513</v>
      </c>
      <c r="F734" s="25" t="s">
        <v>243</v>
      </c>
      <c r="G734" s="26">
        <v>274400</v>
      </c>
      <c r="H734" s="26"/>
      <c r="I734" s="26">
        <v>0</v>
      </c>
      <c r="J734" s="26"/>
      <c r="K734" s="26">
        <f>G734+I734</f>
        <v>274400</v>
      </c>
      <c r="L734" s="26">
        <f>H734+J734</f>
        <v>0</v>
      </c>
      <c r="M734" s="26">
        <v>274400</v>
      </c>
      <c r="N734" s="26"/>
      <c r="O734" s="26">
        <v>0</v>
      </c>
      <c r="P734" s="26"/>
      <c r="Q734" s="26">
        <f>M734+O734</f>
        <v>274400</v>
      </c>
      <c r="R734" s="26">
        <f>N734+P734</f>
        <v>0</v>
      </c>
      <c r="S734" s="26">
        <v>274400</v>
      </c>
      <c r="T734" s="26"/>
      <c r="U734" s="27">
        <v>0</v>
      </c>
      <c r="V734" s="27"/>
      <c r="W734" s="27">
        <f>S734+U734</f>
        <v>274400</v>
      </c>
      <c r="X734" s="27">
        <f>T734+V734</f>
        <v>0</v>
      </c>
      <c r="Y734" s="59"/>
    </row>
    <row r="735" spans="1:25" ht="24">
      <c r="A735" s="29" t="s">
        <v>514</v>
      </c>
      <c r="B735" s="24">
        <v>709</v>
      </c>
      <c r="C735" s="25" t="s">
        <v>510</v>
      </c>
      <c r="D735" s="25" t="s">
        <v>18</v>
      </c>
      <c r="E735" s="25" t="s">
        <v>515</v>
      </c>
      <c r="F735" s="25"/>
      <c r="G735" s="26">
        <f t="shared" ref="G735:X735" si="645">G736</f>
        <v>577700</v>
      </c>
      <c r="H735" s="26">
        <f t="shared" si="645"/>
        <v>0</v>
      </c>
      <c r="I735" s="26">
        <f t="shared" si="645"/>
        <v>0</v>
      </c>
      <c r="J735" s="26">
        <f t="shared" si="645"/>
        <v>0</v>
      </c>
      <c r="K735" s="26">
        <f>K736</f>
        <v>577700</v>
      </c>
      <c r="L735" s="26">
        <f t="shared" si="645"/>
        <v>0</v>
      </c>
      <c r="M735" s="26">
        <f t="shared" si="645"/>
        <v>577700</v>
      </c>
      <c r="N735" s="26">
        <f t="shared" si="645"/>
        <v>0</v>
      </c>
      <c r="O735" s="26">
        <f t="shared" si="645"/>
        <v>0</v>
      </c>
      <c r="P735" s="26">
        <f t="shared" si="645"/>
        <v>0</v>
      </c>
      <c r="Q735" s="26">
        <f>Q736</f>
        <v>577700</v>
      </c>
      <c r="R735" s="26">
        <f t="shared" si="645"/>
        <v>0</v>
      </c>
      <c r="S735" s="26">
        <f t="shared" si="645"/>
        <v>577700</v>
      </c>
      <c r="T735" s="26">
        <f t="shared" si="645"/>
        <v>0</v>
      </c>
      <c r="U735" s="27">
        <f t="shared" si="645"/>
        <v>0</v>
      </c>
      <c r="V735" s="27">
        <f t="shared" si="645"/>
        <v>0</v>
      </c>
      <c r="W735" s="27">
        <f>W736</f>
        <v>577700</v>
      </c>
      <c r="X735" s="27">
        <f t="shared" si="645"/>
        <v>0</v>
      </c>
      <c r="Y735" s="59"/>
    </row>
    <row r="736" spans="1:25" ht="24">
      <c r="A736" s="28" t="s">
        <v>242</v>
      </c>
      <c r="B736" s="24">
        <v>709</v>
      </c>
      <c r="C736" s="25" t="s">
        <v>510</v>
      </c>
      <c r="D736" s="25" t="s">
        <v>18</v>
      </c>
      <c r="E736" s="25" t="s">
        <v>515</v>
      </c>
      <c r="F736" s="25" t="s">
        <v>243</v>
      </c>
      <c r="G736" s="26">
        <v>577700</v>
      </c>
      <c r="H736" s="26"/>
      <c r="I736" s="26"/>
      <c r="J736" s="26"/>
      <c r="K736" s="26">
        <f>G736+I736</f>
        <v>577700</v>
      </c>
      <c r="L736" s="26">
        <f>H736+J736</f>
        <v>0</v>
      </c>
      <c r="M736" s="26">
        <v>577700</v>
      </c>
      <c r="N736" s="26"/>
      <c r="O736" s="26"/>
      <c r="P736" s="26"/>
      <c r="Q736" s="26">
        <f>M736+O736</f>
        <v>577700</v>
      </c>
      <c r="R736" s="26">
        <f>N736+P736</f>
        <v>0</v>
      </c>
      <c r="S736" s="26">
        <v>577700</v>
      </c>
      <c r="T736" s="26"/>
      <c r="U736" s="27"/>
      <c r="V736" s="27"/>
      <c r="W736" s="27">
        <f>S736+U736</f>
        <v>577700</v>
      </c>
      <c r="X736" s="27">
        <f>T736+V736</f>
        <v>0</v>
      </c>
      <c r="Y736" s="59"/>
    </row>
    <row r="737" spans="1:25">
      <c r="A737" s="28" t="s">
        <v>516</v>
      </c>
      <c r="B737" s="24">
        <v>709</v>
      </c>
      <c r="C737" s="25" t="s">
        <v>510</v>
      </c>
      <c r="D737" s="25" t="s">
        <v>18</v>
      </c>
      <c r="E737" s="25" t="s">
        <v>446</v>
      </c>
      <c r="F737" s="25"/>
      <c r="G737" s="26">
        <f t="shared" ref="G737:X737" si="646">G738+G762+G794</f>
        <v>316438026.63</v>
      </c>
      <c r="H737" s="26">
        <f t="shared" si="646"/>
        <v>19848567.91</v>
      </c>
      <c r="I737" s="26">
        <f t="shared" si="646"/>
        <v>0</v>
      </c>
      <c r="J737" s="26">
        <f t="shared" si="646"/>
        <v>0</v>
      </c>
      <c r="K737" s="26">
        <f t="shared" si="646"/>
        <v>316438026.63</v>
      </c>
      <c r="L737" s="26">
        <f t="shared" si="646"/>
        <v>19848567.91</v>
      </c>
      <c r="M737" s="26">
        <f t="shared" si="646"/>
        <v>307151780.81</v>
      </c>
      <c r="N737" s="26">
        <f t="shared" si="646"/>
        <v>11901596.209999999</v>
      </c>
      <c r="O737" s="26">
        <f t="shared" si="646"/>
        <v>0</v>
      </c>
      <c r="P737" s="26">
        <f t="shared" si="646"/>
        <v>0</v>
      </c>
      <c r="Q737" s="26">
        <f t="shared" si="646"/>
        <v>307151780.81</v>
      </c>
      <c r="R737" s="26">
        <f t="shared" si="646"/>
        <v>11901596.209999999</v>
      </c>
      <c r="S737" s="26">
        <f t="shared" si="646"/>
        <v>302151780.81</v>
      </c>
      <c r="T737" s="26">
        <f t="shared" si="646"/>
        <v>11901596.209999999</v>
      </c>
      <c r="U737" s="27">
        <f t="shared" si="646"/>
        <v>0</v>
      </c>
      <c r="V737" s="27">
        <f t="shared" si="646"/>
        <v>0</v>
      </c>
      <c r="W737" s="27">
        <f t="shared" si="646"/>
        <v>302151780.81</v>
      </c>
      <c r="X737" s="27">
        <f t="shared" si="646"/>
        <v>11901596.209999999</v>
      </c>
      <c r="Y737" s="59"/>
    </row>
    <row r="738" spans="1:25" ht="36">
      <c r="A738" s="28" t="s">
        <v>517</v>
      </c>
      <c r="B738" s="24">
        <v>709</v>
      </c>
      <c r="C738" s="25" t="s">
        <v>510</v>
      </c>
      <c r="D738" s="25" t="s">
        <v>18</v>
      </c>
      <c r="E738" s="25" t="s">
        <v>518</v>
      </c>
      <c r="F738" s="25"/>
      <c r="G738" s="26">
        <f t="shared" ref="G738:X738" si="647">G739+G750+G759</f>
        <v>114404313.28999999</v>
      </c>
      <c r="H738" s="26">
        <f t="shared" si="647"/>
        <v>9148263.6999999993</v>
      </c>
      <c r="I738" s="26">
        <f t="shared" si="647"/>
        <v>0</v>
      </c>
      <c r="J738" s="26">
        <f t="shared" si="647"/>
        <v>0</v>
      </c>
      <c r="K738" s="26">
        <f t="shared" si="647"/>
        <v>114404313.28999999</v>
      </c>
      <c r="L738" s="26">
        <f t="shared" si="647"/>
        <v>9148263.6999999993</v>
      </c>
      <c r="M738" s="26">
        <f t="shared" si="647"/>
        <v>105674873.25</v>
      </c>
      <c r="N738" s="26">
        <f t="shared" si="647"/>
        <v>615282.51</v>
      </c>
      <c r="O738" s="26">
        <f t="shared" si="647"/>
        <v>0</v>
      </c>
      <c r="P738" s="26">
        <f t="shared" si="647"/>
        <v>0</v>
      </c>
      <c r="Q738" s="26">
        <f t="shared" si="647"/>
        <v>105674873.25</v>
      </c>
      <c r="R738" s="26">
        <f t="shared" si="647"/>
        <v>615282.51</v>
      </c>
      <c r="S738" s="26">
        <f t="shared" si="647"/>
        <v>103674873.25</v>
      </c>
      <c r="T738" s="26">
        <f t="shared" si="647"/>
        <v>615282.51</v>
      </c>
      <c r="U738" s="27">
        <f t="shared" si="647"/>
        <v>0</v>
      </c>
      <c r="V738" s="27">
        <f t="shared" si="647"/>
        <v>0</v>
      </c>
      <c r="W738" s="27">
        <f t="shared" si="647"/>
        <v>103674873.25</v>
      </c>
      <c r="X738" s="27">
        <f t="shared" si="647"/>
        <v>615282.51</v>
      </c>
      <c r="Y738" s="59"/>
    </row>
    <row r="739" spans="1:25" ht="24">
      <c r="A739" s="28" t="s">
        <v>519</v>
      </c>
      <c r="B739" s="24">
        <v>709</v>
      </c>
      <c r="C739" s="25" t="s">
        <v>510</v>
      </c>
      <c r="D739" s="25" t="s">
        <v>18</v>
      </c>
      <c r="E739" s="25" t="s">
        <v>520</v>
      </c>
      <c r="F739" s="25"/>
      <c r="G739" s="26">
        <f t="shared" ref="G739:X739" si="648">G740+G742+G746+G748+G744</f>
        <v>106404313.28999999</v>
      </c>
      <c r="H739" s="26">
        <f t="shared" si="648"/>
        <v>1244263.7000000002</v>
      </c>
      <c r="I739" s="26">
        <f t="shared" si="648"/>
        <v>0</v>
      </c>
      <c r="J739" s="26">
        <f t="shared" si="648"/>
        <v>0</v>
      </c>
      <c r="K739" s="26">
        <f t="shared" si="648"/>
        <v>106404313.28999999</v>
      </c>
      <c r="L739" s="26">
        <f t="shared" si="648"/>
        <v>1244263.7000000002</v>
      </c>
      <c r="M739" s="26">
        <f t="shared" si="648"/>
        <v>105674873.25</v>
      </c>
      <c r="N739" s="26">
        <f t="shared" si="648"/>
        <v>615282.51</v>
      </c>
      <c r="O739" s="26">
        <f t="shared" si="648"/>
        <v>0</v>
      </c>
      <c r="P739" s="26">
        <f t="shared" si="648"/>
        <v>0</v>
      </c>
      <c r="Q739" s="26">
        <f t="shared" si="648"/>
        <v>105674873.25</v>
      </c>
      <c r="R739" s="26">
        <f t="shared" si="648"/>
        <v>615282.51</v>
      </c>
      <c r="S739" s="26">
        <f t="shared" si="648"/>
        <v>103674873.25</v>
      </c>
      <c r="T739" s="26">
        <f t="shared" si="648"/>
        <v>615282.51</v>
      </c>
      <c r="U739" s="26">
        <f t="shared" si="648"/>
        <v>0</v>
      </c>
      <c r="V739" s="26">
        <f t="shared" si="648"/>
        <v>0</v>
      </c>
      <c r="W739" s="26">
        <f t="shared" si="648"/>
        <v>103674873.25</v>
      </c>
      <c r="X739" s="26">
        <f t="shared" si="648"/>
        <v>615282.51</v>
      </c>
      <c r="Y739" s="59"/>
    </row>
    <row r="740" spans="1:25" ht="50.25" customHeight="1">
      <c r="A740" s="28" t="s">
        <v>33</v>
      </c>
      <c r="B740" s="24">
        <v>709</v>
      </c>
      <c r="C740" s="25" t="s">
        <v>510</v>
      </c>
      <c r="D740" s="25" t="s">
        <v>18</v>
      </c>
      <c r="E740" s="25" t="s">
        <v>521</v>
      </c>
      <c r="F740" s="25"/>
      <c r="G740" s="26">
        <f t="shared" ref="G740:X740" si="649">G741</f>
        <v>1809000</v>
      </c>
      <c r="H740" s="26">
        <f t="shared" si="649"/>
        <v>0</v>
      </c>
      <c r="I740" s="26">
        <f t="shared" si="649"/>
        <v>0</v>
      </c>
      <c r="J740" s="26">
        <f t="shared" si="649"/>
        <v>0</v>
      </c>
      <c r="K740" s="26">
        <f>K741</f>
        <v>1809000</v>
      </c>
      <c r="L740" s="26">
        <f t="shared" si="649"/>
        <v>0</v>
      </c>
      <c r="M740" s="26">
        <f t="shared" si="649"/>
        <v>1809000</v>
      </c>
      <c r="N740" s="26">
        <f t="shared" si="649"/>
        <v>0</v>
      </c>
      <c r="O740" s="26">
        <f t="shared" si="649"/>
        <v>0</v>
      </c>
      <c r="P740" s="26">
        <f t="shared" si="649"/>
        <v>0</v>
      </c>
      <c r="Q740" s="26">
        <f>Q741</f>
        <v>1809000</v>
      </c>
      <c r="R740" s="26">
        <f t="shared" si="649"/>
        <v>0</v>
      </c>
      <c r="S740" s="26">
        <f t="shared" si="649"/>
        <v>1809000</v>
      </c>
      <c r="T740" s="26">
        <f t="shared" si="649"/>
        <v>0</v>
      </c>
      <c r="U740" s="27">
        <f t="shared" si="649"/>
        <v>0</v>
      </c>
      <c r="V740" s="27">
        <f t="shared" si="649"/>
        <v>0</v>
      </c>
      <c r="W740" s="27">
        <f>W741</f>
        <v>1809000</v>
      </c>
      <c r="X740" s="27">
        <f t="shared" si="649"/>
        <v>0</v>
      </c>
      <c r="Y740" s="59"/>
    </row>
    <row r="741" spans="1:25" ht="24">
      <c r="A741" s="28" t="s">
        <v>242</v>
      </c>
      <c r="B741" s="24">
        <v>709</v>
      </c>
      <c r="C741" s="25" t="s">
        <v>510</v>
      </c>
      <c r="D741" s="25" t="s">
        <v>18</v>
      </c>
      <c r="E741" s="25" t="s">
        <v>521</v>
      </c>
      <c r="F741" s="25" t="s">
        <v>243</v>
      </c>
      <c r="G741" s="26">
        <v>1809000</v>
      </c>
      <c r="H741" s="26"/>
      <c r="I741" s="26"/>
      <c r="J741" s="26"/>
      <c r="K741" s="26">
        <f t="shared" ref="K741:L741" si="650">G741+I741</f>
        <v>1809000</v>
      </c>
      <c r="L741" s="26">
        <f t="shared" si="650"/>
        <v>0</v>
      </c>
      <c r="M741" s="26">
        <v>1809000</v>
      </c>
      <c r="N741" s="26"/>
      <c r="O741" s="26"/>
      <c r="P741" s="26"/>
      <c r="Q741" s="26">
        <f t="shared" ref="Q741:R741" si="651">M741+O741</f>
        <v>1809000</v>
      </c>
      <c r="R741" s="26">
        <f t="shared" si="651"/>
        <v>0</v>
      </c>
      <c r="S741" s="26">
        <v>1809000</v>
      </c>
      <c r="T741" s="26"/>
      <c r="U741" s="27"/>
      <c r="V741" s="27"/>
      <c r="W741" s="27">
        <f t="shared" ref="W741:X743" si="652">S741+U741</f>
        <v>1809000</v>
      </c>
      <c r="X741" s="27">
        <f t="shared" si="652"/>
        <v>0</v>
      </c>
      <c r="Y741" s="59"/>
    </row>
    <row r="742" spans="1:25" ht="48">
      <c r="A742" s="28" t="s">
        <v>255</v>
      </c>
      <c r="B742" s="24">
        <v>709</v>
      </c>
      <c r="C742" s="25" t="s">
        <v>510</v>
      </c>
      <c r="D742" s="25" t="s">
        <v>18</v>
      </c>
      <c r="E742" s="25" t="s">
        <v>522</v>
      </c>
      <c r="F742" s="25"/>
      <c r="G742" s="26">
        <f t="shared" ref="G742:X742" si="653">G743</f>
        <v>591617.80000000005</v>
      </c>
      <c r="H742" s="26">
        <f t="shared" si="653"/>
        <v>591617.80000000005</v>
      </c>
      <c r="I742" s="26">
        <f t="shared" si="653"/>
        <v>0</v>
      </c>
      <c r="J742" s="26">
        <f t="shared" si="653"/>
        <v>0</v>
      </c>
      <c r="K742" s="26">
        <f t="shared" si="653"/>
        <v>591617.80000000005</v>
      </c>
      <c r="L742" s="26">
        <f t="shared" si="653"/>
        <v>591617.80000000005</v>
      </c>
      <c r="M742" s="26">
        <f t="shared" si="653"/>
        <v>615282.51</v>
      </c>
      <c r="N742" s="26">
        <f t="shared" si="653"/>
        <v>615282.51</v>
      </c>
      <c r="O742" s="26">
        <f t="shared" si="653"/>
        <v>0</v>
      </c>
      <c r="P742" s="26">
        <f t="shared" si="653"/>
        <v>0</v>
      </c>
      <c r="Q742" s="26">
        <f t="shared" si="653"/>
        <v>615282.51</v>
      </c>
      <c r="R742" s="26">
        <f t="shared" si="653"/>
        <v>615282.51</v>
      </c>
      <c r="S742" s="26">
        <f t="shared" si="653"/>
        <v>615282.51</v>
      </c>
      <c r="T742" s="26">
        <f t="shared" si="653"/>
        <v>615282.51</v>
      </c>
      <c r="U742" s="27">
        <f t="shared" si="653"/>
        <v>0</v>
      </c>
      <c r="V742" s="27">
        <f t="shared" si="653"/>
        <v>0</v>
      </c>
      <c r="W742" s="27">
        <f t="shared" si="653"/>
        <v>615282.51</v>
      </c>
      <c r="X742" s="27">
        <f t="shared" si="653"/>
        <v>615282.51</v>
      </c>
      <c r="Y742" s="59"/>
    </row>
    <row r="743" spans="1:25" ht="24">
      <c r="A743" s="28" t="s">
        <v>242</v>
      </c>
      <c r="B743" s="24">
        <v>709</v>
      </c>
      <c r="C743" s="25" t="s">
        <v>510</v>
      </c>
      <c r="D743" s="25" t="s">
        <v>18</v>
      </c>
      <c r="E743" s="25" t="s">
        <v>522</v>
      </c>
      <c r="F743" s="25" t="s">
        <v>243</v>
      </c>
      <c r="G743" s="26">
        <v>591617.80000000005</v>
      </c>
      <c r="H743" s="26">
        <f>G743</f>
        <v>591617.80000000005</v>
      </c>
      <c r="I743" s="26">
        <v>0</v>
      </c>
      <c r="J743" s="26">
        <v>0</v>
      </c>
      <c r="K743" s="26">
        <f t="shared" ref="K743:L743" si="654">G743+I743</f>
        <v>591617.80000000005</v>
      </c>
      <c r="L743" s="26">
        <f t="shared" si="654"/>
        <v>591617.80000000005</v>
      </c>
      <c r="M743" s="26">
        <v>615282.51</v>
      </c>
      <c r="N743" s="26">
        <f>M743</f>
        <v>615282.51</v>
      </c>
      <c r="O743" s="26">
        <v>0</v>
      </c>
      <c r="P743" s="26">
        <v>0</v>
      </c>
      <c r="Q743" s="26">
        <f t="shared" ref="Q743:R743" si="655">M743+O743</f>
        <v>615282.51</v>
      </c>
      <c r="R743" s="26">
        <f t="shared" si="655"/>
        <v>615282.51</v>
      </c>
      <c r="S743" s="26">
        <v>615282.51</v>
      </c>
      <c r="T743" s="26">
        <f>S743</f>
        <v>615282.51</v>
      </c>
      <c r="U743" s="27">
        <v>0</v>
      </c>
      <c r="V743" s="27">
        <v>0</v>
      </c>
      <c r="W743" s="27">
        <f t="shared" si="652"/>
        <v>615282.51</v>
      </c>
      <c r="X743" s="27">
        <f t="shared" si="652"/>
        <v>615282.51</v>
      </c>
      <c r="Y743" s="59"/>
    </row>
    <row r="744" spans="1:25">
      <c r="A744" s="28" t="s">
        <v>481</v>
      </c>
      <c r="B744" s="24">
        <v>709</v>
      </c>
      <c r="C744" s="25" t="s">
        <v>510</v>
      </c>
      <c r="D744" s="25" t="s">
        <v>18</v>
      </c>
      <c r="E744" s="25" t="s">
        <v>523</v>
      </c>
      <c r="F744" s="24"/>
      <c r="G744" s="26">
        <f t="shared" ref="G744:X744" si="656">G745</f>
        <v>772645.9</v>
      </c>
      <c r="H744" s="26">
        <f t="shared" si="656"/>
        <v>652645.9</v>
      </c>
      <c r="I744" s="26">
        <f t="shared" si="656"/>
        <v>0</v>
      </c>
      <c r="J744" s="26">
        <f t="shared" si="656"/>
        <v>0</v>
      </c>
      <c r="K744" s="26">
        <f t="shared" si="656"/>
        <v>772645.9</v>
      </c>
      <c r="L744" s="26">
        <f t="shared" si="656"/>
        <v>652645.9</v>
      </c>
      <c r="M744" s="26">
        <f t="shared" si="656"/>
        <v>0</v>
      </c>
      <c r="N744" s="26">
        <f t="shared" si="656"/>
        <v>0</v>
      </c>
      <c r="O744" s="26">
        <f t="shared" si="656"/>
        <v>0</v>
      </c>
      <c r="P744" s="26">
        <f t="shared" si="656"/>
        <v>0</v>
      </c>
      <c r="Q744" s="26">
        <f t="shared" si="656"/>
        <v>0</v>
      </c>
      <c r="R744" s="26">
        <f t="shared" si="656"/>
        <v>0</v>
      </c>
      <c r="S744" s="26">
        <f t="shared" si="656"/>
        <v>0</v>
      </c>
      <c r="T744" s="26">
        <f t="shared" si="656"/>
        <v>0</v>
      </c>
      <c r="U744" s="26">
        <f t="shared" si="656"/>
        <v>0</v>
      </c>
      <c r="V744" s="26">
        <f t="shared" si="656"/>
        <v>0</v>
      </c>
      <c r="W744" s="26">
        <f t="shared" si="656"/>
        <v>0</v>
      </c>
      <c r="X744" s="26">
        <f t="shared" si="656"/>
        <v>0</v>
      </c>
      <c r="Y744" s="59"/>
    </row>
    <row r="745" spans="1:25" ht="24">
      <c r="A745" s="28" t="s">
        <v>242</v>
      </c>
      <c r="B745" s="24">
        <v>709</v>
      </c>
      <c r="C745" s="25" t="s">
        <v>510</v>
      </c>
      <c r="D745" s="25" t="s">
        <v>18</v>
      </c>
      <c r="E745" s="25" t="s">
        <v>523</v>
      </c>
      <c r="F745" s="24">
        <v>600</v>
      </c>
      <c r="G745" s="26">
        <f>652645.9+120000</f>
        <v>772645.9</v>
      </c>
      <c r="H745" s="26">
        <v>652645.9</v>
      </c>
      <c r="I745" s="26"/>
      <c r="J745" s="26"/>
      <c r="K745" s="26">
        <f>G745+I745</f>
        <v>772645.9</v>
      </c>
      <c r="L745" s="26">
        <f>H745+J745</f>
        <v>652645.9</v>
      </c>
      <c r="M745" s="26"/>
      <c r="N745" s="26"/>
      <c r="O745" s="26"/>
      <c r="P745" s="26"/>
      <c r="Q745" s="26">
        <f>M745+O745</f>
        <v>0</v>
      </c>
      <c r="R745" s="26">
        <f>N745+P745</f>
        <v>0</v>
      </c>
      <c r="S745" s="26"/>
      <c r="T745" s="26"/>
      <c r="U745" s="27"/>
      <c r="V745" s="27"/>
      <c r="W745" s="27">
        <f>S745+U745</f>
        <v>0</v>
      </c>
      <c r="X745" s="27">
        <f>T745+V745</f>
        <v>0</v>
      </c>
      <c r="Y745" s="59"/>
    </row>
    <row r="746" spans="1:25" ht="36">
      <c r="A746" s="28" t="s">
        <v>265</v>
      </c>
      <c r="B746" s="24">
        <v>709</v>
      </c>
      <c r="C746" s="25" t="s">
        <v>510</v>
      </c>
      <c r="D746" s="25" t="s">
        <v>18</v>
      </c>
      <c r="E746" s="25" t="s">
        <v>524</v>
      </c>
      <c r="F746" s="25"/>
      <c r="G746" s="26">
        <f t="shared" ref="G746:X746" si="657">G747</f>
        <v>104403.14</v>
      </c>
      <c r="H746" s="26">
        <f t="shared" si="657"/>
        <v>0</v>
      </c>
      <c r="I746" s="26">
        <f t="shared" si="657"/>
        <v>0</v>
      </c>
      <c r="J746" s="26">
        <f t="shared" si="657"/>
        <v>0</v>
      </c>
      <c r="K746" s="26">
        <f t="shared" si="657"/>
        <v>104403.14</v>
      </c>
      <c r="L746" s="26">
        <f t="shared" si="657"/>
        <v>0</v>
      </c>
      <c r="M746" s="26">
        <f t="shared" si="657"/>
        <v>108579.27</v>
      </c>
      <c r="N746" s="26">
        <f t="shared" si="657"/>
        <v>0</v>
      </c>
      <c r="O746" s="26">
        <f t="shared" si="657"/>
        <v>0</v>
      </c>
      <c r="P746" s="26">
        <f t="shared" si="657"/>
        <v>0</v>
      </c>
      <c r="Q746" s="26">
        <f t="shared" si="657"/>
        <v>108579.27</v>
      </c>
      <c r="R746" s="26">
        <f t="shared" si="657"/>
        <v>0</v>
      </c>
      <c r="S746" s="26">
        <f t="shared" si="657"/>
        <v>108579.27</v>
      </c>
      <c r="T746" s="26">
        <f t="shared" si="657"/>
        <v>0</v>
      </c>
      <c r="U746" s="27">
        <f t="shared" si="657"/>
        <v>0</v>
      </c>
      <c r="V746" s="27">
        <f t="shared" si="657"/>
        <v>0</v>
      </c>
      <c r="W746" s="27">
        <f t="shared" si="657"/>
        <v>108579.27</v>
      </c>
      <c r="X746" s="27">
        <f t="shared" si="657"/>
        <v>0</v>
      </c>
      <c r="Y746" s="59"/>
    </row>
    <row r="747" spans="1:25" ht="24">
      <c r="A747" s="28" t="s">
        <v>242</v>
      </c>
      <c r="B747" s="24">
        <v>709</v>
      </c>
      <c r="C747" s="25" t="s">
        <v>510</v>
      </c>
      <c r="D747" s="25" t="s">
        <v>18</v>
      </c>
      <c r="E747" s="25" t="s">
        <v>524</v>
      </c>
      <c r="F747" s="25" t="s">
        <v>243</v>
      </c>
      <c r="G747" s="26">
        <v>104403.14</v>
      </c>
      <c r="H747" s="26"/>
      <c r="I747" s="26">
        <v>0</v>
      </c>
      <c r="J747" s="26"/>
      <c r="K747" s="26">
        <f>G747+I747</f>
        <v>104403.14</v>
      </c>
      <c r="L747" s="26">
        <f>H747+J747</f>
        <v>0</v>
      </c>
      <c r="M747" s="26">
        <v>108579.27</v>
      </c>
      <c r="N747" s="26"/>
      <c r="O747" s="26">
        <v>0</v>
      </c>
      <c r="P747" s="26"/>
      <c r="Q747" s="26">
        <f>M747+O747</f>
        <v>108579.27</v>
      </c>
      <c r="R747" s="26">
        <f>N747+P747</f>
        <v>0</v>
      </c>
      <c r="S747" s="26">
        <v>108579.27</v>
      </c>
      <c r="T747" s="26"/>
      <c r="U747" s="27">
        <v>0</v>
      </c>
      <c r="V747" s="27"/>
      <c r="W747" s="27">
        <f>S747+U747</f>
        <v>108579.27</v>
      </c>
      <c r="X747" s="27">
        <f>T747+V747</f>
        <v>0</v>
      </c>
      <c r="Y747" s="59"/>
    </row>
    <row r="748" spans="1:25" ht="36">
      <c r="A748" s="29" t="s">
        <v>267</v>
      </c>
      <c r="B748" s="24">
        <v>709</v>
      </c>
      <c r="C748" s="25" t="s">
        <v>510</v>
      </c>
      <c r="D748" s="25" t="s">
        <v>18</v>
      </c>
      <c r="E748" s="25" t="s">
        <v>525</v>
      </c>
      <c r="F748" s="24"/>
      <c r="G748" s="26">
        <f t="shared" ref="G748:X748" si="658">G749</f>
        <v>103126646.44999999</v>
      </c>
      <c r="H748" s="26">
        <f t="shared" si="658"/>
        <v>0</v>
      </c>
      <c r="I748" s="26">
        <f t="shared" si="658"/>
        <v>0</v>
      </c>
      <c r="J748" s="26">
        <f t="shared" si="658"/>
        <v>0</v>
      </c>
      <c r="K748" s="26">
        <f>K749</f>
        <v>103126646.44999999</v>
      </c>
      <c r="L748" s="26">
        <f t="shared" si="658"/>
        <v>0</v>
      </c>
      <c r="M748" s="26">
        <f t="shared" si="658"/>
        <v>103142011.47</v>
      </c>
      <c r="N748" s="26">
        <f t="shared" si="658"/>
        <v>0</v>
      </c>
      <c r="O748" s="26">
        <f t="shared" si="658"/>
        <v>0</v>
      </c>
      <c r="P748" s="26">
        <f t="shared" si="658"/>
        <v>0</v>
      </c>
      <c r="Q748" s="26">
        <f>Q749</f>
        <v>103142011.47</v>
      </c>
      <c r="R748" s="26">
        <f t="shared" si="658"/>
        <v>0</v>
      </c>
      <c r="S748" s="26">
        <f t="shared" si="658"/>
        <v>101142011.47</v>
      </c>
      <c r="T748" s="26">
        <f t="shared" si="658"/>
        <v>0</v>
      </c>
      <c r="U748" s="27">
        <f t="shared" si="658"/>
        <v>0</v>
      </c>
      <c r="V748" s="27">
        <f t="shared" si="658"/>
        <v>0</v>
      </c>
      <c r="W748" s="27">
        <f>W749</f>
        <v>101142011.47</v>
      </c>
      <c r="X748" s="27">
        <f t="shared" si="658"/>
        <v>0</v>
      </c>
      <c r="Y748" s="59"/>
    </row>
    <row r="749" spans="1:25" ht="24">
      <c r="A749" s="28" t="s">
        <v>242</v>
      </c>
      <c r="B749" s="24">
        <v>709</v>
      </c>
      <c r="C749" s="25" t="s">
        <v>510</v>
      </c>
      <c r="D749" s="25" t="s">
        <v>18</v>
      </c>
      <c r="E749" s="25" t="s">
        <v>525</v>
      </c>
      <c r="F749" s="24">
        <v>600</v>
      </c>
      <c r="G749" s="26">
        <v>103126646.44999999</v>
      </c>
      <c r="H749" s="26"/>
      <c r="I749" s="26"/>
      <c r="J749" s="26"/>
      <c r="K749" s="26">
        <f>G749+I749</f>
        <v>103126646.44999999</v>
      </c>
      <c r="L749" s="26">
        <f>H749+J749</f>
        <v>0</v>
      </c>
      <c r="M749" s="26">
        <v>103142011.47</v>
      </c>
      <c r="N749" s="26"/>
      <c r="O749" s="26"/>
      <c r="P749" s="26"/>
      <c r="Q749" s="26">
        <f>M749+O749</f>
        <v>103142011.47</v>
      </c>
      <c r="R749" s="26">
        <f>N749+P749</f>
        <v>0</v>
      </c>
      <c r="S749" s="26">
        <f>103142011.47-2000000</f>
        <v>101142011.47</v>
      </c>
      <c r="T749" s="26"/>
      <c r="U749" s="27"/>
      <c r="V749" s="27"/>
      <c r="W749" s="27">
        <f>S749+U749</f>
        <v>101142011.47</v>
      </c>
      <c r="X749" s="27">
        <f>T749+V749</f>
        <v>0</v>
      </c>
      <c r="Y749" s="59"/>
    </row>
    <row r="750" spans="1:25" ht="24" hidden="1">
      <c r="A750" s="28" t="s">
        <v>526</v>
      </c>
      <c r="B750" s="24">
        <v>709</v>
      </c>
      <c r="C750" s="25" t="s">
        <v>510</v>
      </c>
      <c r="D750" s="25" t="s">
        <v>18</v>
      </c>
      <c r="E750" s="25" t="s">
        <v>527</v>
      </c>
      <c r="F750" s="25"/>
      <c r="G750" s="26">
        <f t="shared" ref="G750:X750" si="659">G755+G757+G753+G751</f>
        <v>0</v>
      </c>
      <c r="H750" s="26">
        <f t="shared" si="659"/>
        <v>0</v>
      </c>
      <c r="I750" s="26">
        <f t="shared" si="659"/>
        <v>0</v>
      </c>
      <c r="J750" s="26">
        <f t="shared" si="659"/>
        <v>0</v>
      </c>
      <c r="K750" s="26">
        <f t="shared" si="659"/>
        <v>0</v>
      </c>
      <c r="L750" s="26">
        <f t="shared" si="659"/>
        <v>0</v>
      </c>
      <c r="M750" s="26">
        <f t="shared" si="659"/>
        <v>0</v>
      </c>
      <c r="N750" s="26">
        <f t="shared" si="659"/>
        <v>0</v>
      </c>
      <c r="O750" s="26">
        <f t="shared" si="659"/>
        <v>0</v>
      </c>
      <c r="P750" s="26">
        <f t="shared" si="659"/>
        <v>0</v>
      </c>
      <c r="Q750" s="26">
        <f t="shared" si="659"/>
        <v>0</v>
      </c>
      <c r="R750" s="26">
        <f t="shared" si="659"/>
        <v>0</v>
      </c>
      <c r="S750" s="26">
        <f t="shared" si="659"/>
        <v>0</v>
      </c>
      <c r="T750" s="26">
        <f t="shared" si="659"/>
        <v>0</v>
      </c>
      <c r="U750" s="26">
        <f t="shared" si="659"/>
        <v>0</v>
      </c>
      <c r="V750" s="26">
        <f t="shared" si="659"/>
        <v>0</v>
      </c>
      <c r="W750" s="26">
        <f t="shared" si="659"/>
        <v>0</v>
      </c>
      <c r="X750" s="26">
        <f t="shared" si="659"/>
        <v>0</v>
      </c>
      <c r="Y750" s="59"/>
    </row>
    <row r="751" spans="1:25" ht="24" hidden="1">
      <c r="A751" s="28" t="s">
        <v>528</v>
      </c>
      <c r="B751" s="24">
        <v>709</v>
      </c>
      <c r="C751" s="25" t="s">
        <v>510</v>
      </c>
      <c r="D751" s="25" t="s">
        <v>18</v>
      </c>
      <c r="E751" s="25" t="s">
        <v>529</v>
      </c>
      <c r="F751" s="25"/>
      <c r="G751" s="26">
        <f t="shared" ref="G751:X751" si="660">G752</f>
        <v>0</v>
      </c>
      <c r="H751" s="26">
        <f t="shared" si="660"/>
        <v>0</v>
      </c>
      <c r="I751" s="26">
        <f t="shared" si="660"/>
        <v>0</v>
      </c>
      <c r="J751" s="26">
        <f t="shared" si="660"/>
        <v>0</v>
      </c>
      <c r="K751" s="26">
        <f t="shared" si="660"/>
        <v>0</v>
      </c>
      <c r="L751" s="26">
        <f t="shared" si="660"/>
        <v>0</v>
      </c>
      <c r="M751" s="26">
        <f t="shared" si="660"/>
        <v>0</v>
      </c>
      <c r="N751" s="26">
        <f t="shared" si="660"/>
        <v>0</v>
      </c>
      <c r="O751" s="26">
        <f t="shared" si="660"/>
        <v>0</v>
      </c>
      <c r="P751" s="26">
        <f t="shared" si="660"/>
        <v>0</v>
      </c>
      <c r="Q751" s="26">
        <f t="shared" si="660"/>
        <v>0</v>
      </c>
      <c r="R751" s="26">
        <f t="shared" si="660"/>
        <v>0</v>
      </c>
      <c r="S751" s="26">
        <f t="shared" si="660"/>
        <v>0</v>
      </c>
      <c r="T751" s="26">
        <f t="shared" si="660"/>
        <v>0</v>
      </c>
      <c r="U751" s="26">
        <f t="shared" si="660"/>
        <v>0</v>
      </c>
      <c r="V751" s="26">
        <f t="shared" si="660"/>
        <v>0</v>
      </c>
      <c r="W751" s="26">
        <f t="shared" si="660"/>
        <v>0</v>
      </c>
      <c r="X751" s="26">
        <f t="shared" si="660"/>
        <v>0</v>
      </c>
      <c r="Y751" s="59"/>
    </row>
    <row r="752" spans="1:25" ht="24" hidden="1">
      <c r="A752" s="28" t="s">
        <v>242</v>
      </c>
      <c r="B752" s="24">
        <v>709</v>
      </c>
      <c r="C752" s="25" t="s">
        <v>510</v>
      </c>
      <c r="D752" s="25" t="s">
        <v>18</v>
      </c>
      <c r="E752" s="25" t="s">
        <v>529</v>
      </c>
      <c r="F752" s="24">
        <v>600</v>
      </c>
      <c r="G752" s="26"/>
      <c r="H752" s="26"/>
      <c r="I752" s="26"/>
      <c r="J752" s="26"/>
      <c r="K752" s="26">
        <f>G752+I752</f>
        <v>0</v>
      </c>
      <c r="L752" s="26">
        <f>H752+J752</f>
        <v>0</v>
      </c>
      <c r="M752" s="26"/>
      <c r="N752" s="26"/>
      <c r="O752" s="26"/>
      <c r="P752" s="26"/>
      <c r="Q752" s="26">
        <f>M752+O752</f>
        <v>0</v>
      </c>
      <c r="R752" s="26">
        <f>N752+P752</f>
        <v>0</v>
      </c>
      <c r="S752" s="26"/>
      <c r="T752" s="26"/>
      <c r="U752" s="26"/>
      <c r="V752" s="26"/>
      <c r="W752" s="26">
        <f>S752+U752</f>
        <v>0</v>
      </c>
      <c r="X752" s="26">
        <f>T752+V752</f>
        <v>0</v>
      </c>
      <c r="Y752" s="59"/>
    </row>
    <row r="753" spans="1:25" ht="48" hidden="1">
      <c r="A753" s="28" t="s">
        <v>475</v>
      </c>
      <c r="B753" s="24">
        <v>709</v>
      </c>
      <c r="C753" s="25" t="s">
        <v>510</v>
      </c>
      <c r="D753" s="25" t="s">
        <v>18</v>
      </c>
      <c r="E753" s="25" t="s">
        <v>530</v>
      </c>
      <c r="F753" s="25"/>
      <c r="G753" s="26">
        <f t="shared" ref="G753:X753" si="661">G754</f>
        <v>0</v>
      </c>
      <c r="H753" s="26">
        <f t="shared" si="661"/>
        <v>0</v>
      </c>
      <c r="I753" s="26">
        <f t="shared" si="661"/>
        <v>0</v>
      </c>
      <c r="J753" s="26">
        <f t="shared" si="661"/>
        <v>0</v>
      </c>
      <c r="K753" s="26">
        <f t="shared" si="661"/>
        <v>0</v>
      </c>
      <c r="L753" s="26">
        <f t="shared" si="661"/>
        <v>0</v>
      </c>
      <c r="M753" s="26">
        <f t="shared" si="661"/>
        <v>0</v>
      </c>
      <c r="N753" s="26">
        <f t="shared" si="661"/>
        <v>0</v>
      </c>
      <c r="O753" s="26">
        <f t="shared" si="661"/>
        <v>0</v>
      </c>
      <c r="P753" s="26">
        <f t="shared" si="661"/>
        <v>0</v>
      </c>
      <c r="Q753" s="26">
        <f t="shared" si="661"/>
        <v>0</v>
      </c>
      <c r="R753" s="26">
        <f t="shared" si="661"/>
        <v>0</v>
      </c>
      <c r="S753" s="26">
        <f t="shared" si="661"/>
        <v>0</v>
      </c>
      <c r="T753" s="26">
        <f t="shared" si="661"/>
        <v>0</v>
      </c>
      <c r="U753" s="26">
        <f t="shared" si="661"/>
        <v>0</v>
      </c>
      <c r="V753" s="26">
        <f t="shared" si="661"/>
        <v>0</v>
      </c>
      <c r="W753" s="26">
        <f t="shared" si="661"/>
        <v>0</v>
      </c>
      <c r="X753" s="26">
        <f t="shared" si="661"/>
        <v>0</v>
      </c>
      <c r="Y753" s="59"/>
    </row>
    <row r="754" spans="1:25" ht="24" hidden="1">
      <c r="A754" s="28" t="s">
        <v>242</v>
      </c>
      <c r="B754" s="24">
        <v>709</v>
      </c>
      <c r="C754" s="25" t="s">
        <v>510</v>
      </c>
      <c r="D754" s="25" t="s">
        <v>18</v>
      </c>
      <c r="E754" s="25" t="s">
        <v>530</v>
      </c>
      <c r="F754" s="25" t="s">
        <v>243</v>
      </c>
      <c r="G754" s="26"/>
      <c r="H754" s="26"/>
      <c r="I754" s="26"/>
      <c r="J754" s="26"/>
      <c r="K754" s="26">
        <f>G754+I754</f>
        <v>0</v>
      </c>
      <c r="L754" s="26">
        <f>H754+J754</f>
        <v>0</v>
      </c>
      <c r="M754" s="26"/>
      <c r="N754" s="26"/>
      <c r="O754" s="26"/>
      <c r="P754" s="26"/>
      <c r="Q754" s="26">
        <f>M754+O754</f>
        <v>0</v>
      </c>
      <c r="R754" s="26">
        <f>N754+P754</f>
        <v>0</v>
      </c>
      <c r="S754" s="26"/>
      <c r="T754" s="26"/>
      <c r="U754" s="27"/>
      <c r="V754" s="27"/>
      <c r="W754" s="26">
        <f>S754+U754</f>
        <v>0</v>
      </c>
      <c r="X754" s="26">
        <f>T754+V754</f>
        <v>0</v>
      </c>
      <c r="Y754" s="59"/>
    </row>
    <row r="755" spans="1:25" ht="24" hidden="1">
      <c r="A755" s="28" t="s">
        <v>269</v>
      </c>
      <c r="B755" s="24">
        <v>709</v>
      </c>
      <c r="C755" s="25" t="s">
        <v>510</v>
      </c>
      <c r="D755" s="25" t="s">
        <v>18</v>
      </c>
      <c r="E755" s="25" t="s">
        <v>531</v>
      </c>
      <c r="F755" s="25"/>
      <c r="G755" s="26">
        <f t="shared" ref="G755:X755" si="662">G756</f>
        <v>0</v>
      </c>
      <c r="H755" s="26">
        <f t="shared" si="662"/>
        <v>0</v>
      </c>
      <c r="I755" s="26">
        <f t="shared" si="662"/>
        <v>0</v>
      </c>
      <c r="J755" s="26">
        <f t="shared" si="662"/>
        <v>0</v>
      </c>
      <c r="K755" s="26">
        <f t="shared" si="662"/>
        <v>0</v>
      </c>
      <c r="L755" s="26">
        <f t="shared" si="662"/>
        <v>0</v>
      </c>
      <c r="M755" s="26">
        <f t="shared" si="662"/>
        <v>0</v>
      </c>
      <c r="N755" s="26">
        <f t="shared" si="662"/>
        <v>0</v>
      </c>
      <c r="O755" s="26">
        <f t="shared" si="662"/>
        <v>0</v>
      </c>
      <c r="P755" s="26">
        <f t="shared" si="662"/>
        <v>0</v>
      </c>
      <c r="Q755" s="26">
        <f t="shared" si="662"/>
        <v>0</v>
      </c>
      <c r="R755" s="26">
        <f t="shared" si="662"/>
        <v>0</v>
      </c>
      <c r="S755" s="26">
        <f t="shared" si="662"/>
        <v>0</v>
      </c>
      <c r="T755" s="26">
        <f t="shared" si="662"/>
        <v>0</v>
      </c>
      <c r="U755" s="27">
        <f t="shared" si="662"/>
        <v>0</v>
      </c>
      <c r="V755" s="27">
        <f t="shared" si="662"/>
        <v>0</v>
      </c>
      <c r="W755" s="27">
        <f t="shared" si="662"/>
        <v>0</v>
      </c>
      <c r="X755" s="27">
        <f t="shared" si="662"/>
        <v>0</v>
      </c>
      <c r="Y755" s="59"/>
    </row>
    <row r="756" spans="1:25" ht="24" hidden="1">
      <c r="A756" s="28" t="s">
        <v>242</v>
      </c>
      <c r="B756" s="24">
        <v>709</v>
      </c>
      <c r="C756" s="25" t="s">
        <v>510</v>
      </c>
      <c r="D756" s="25" t="s">
        <v>18</v>
      </c>
      <c r="E756" s="25" t="s">
        <v>531</v>
      </c>
      <c r="F756" s="25" t="s">
        <v>243</v>
      </c>
      <c r="G756" s="26">
        <v>0</v>
      </c>
      <c r="H756" s="26"/>
      <c r="I756" s="26"/>
      <c r="J756" s="26"/>
      <c r="K756" s="26">
        <f>G756+I756</f>
        <v>0</v>
      </c>
      <c r="L756" s="26">
        <f>H756+J756</f>
        <v>0</v>
      </c>
      <c r="M756" s="26">
        <v>0</v>
      </c>
      <c r="N756" s="26"/>
      <c r="O756" s="26"/>
      <c r="P756" s="26"/>
      <c r="Q756" s="26">
        <f>M756+O756</f>
        <v>0</v>
      </c>
      <c r="R756" s="26">
        <f>N756+P756</f>
        <v>0</v>
      </c>
      <c r="S756" s="26">
        <v>0</v>
      </c>
      <c r="T756" s="26"/>
      <c r="U756" s="27"/>
      <c r="V756" s="27"/>
      <c r="W756" s="27">
        <f>S756+U756</f>
        <v>0</v>
      </c>
      <c r="X756" s="27">
        <f>T756+V756</f>
        <v>0</v>
      </c>
      <c r="Y756" s="59"/>
    </row>
    <row r="757" spans="1:25" ht="24" hidden="1">
      <c r="A757" s="28" t="s">
        <v>271</v>
      </c>
      <c r="B757" s="24">
        <v>709</v>
      </c>
      <c r="C757" s="25" t="s">
        <v>510</v>
      </c>
      <c r="D757" s="25" t="s">
        <v>18</v>
      </c>
      <c r="E757" s="25" t="s">
        <v>532</v>
      </c>
      <c r="F757" s="25"/>
      <c r="G757" s="26">
        <f t="shared" ref="G757:X757" si="663">G758</f>
        <v>0</v>
      </c>
      <c r="H757" s="26">
        <f t="shared" si="663"/>
        <v>0</v>
      </c>
      <c r="I757" s="26">
        <f t="shared" si="663"/>
        <v>0</v>
      </c>
      <c r="J757" s="26">
        <f t="shared" si="663"/>
        <v>0</v>
      </c>
      <c r="K757" s="26">
        <f t="shared" si="663"/>
        <v>0</v>
      </c>
      <c r="L757" s="26">
        <f t="shared" si="663"/>
        <v>0</v>
      </c>
      <c r="M757" s="26">
        <f t="shared" si="663"/>
        <v>0</v>
      </c>
      <c r="N757" s="26">
        <f t="shared" si="663"/>
        <v>0</v>
      </c>
      <c r="O757" s="26">
        <f t="shared" si="663"/>
        <v>0</v>
      </c>
      <c r="P757" s="26">
        <f t="shared" si="663"/>
        <v>0</v>
      </c>
      <c r="Q757" s="26">
        <f t="shared" si="663"/>
        <v>0</v>
      </c>
      <c r="R757" s="26">
        <f t="shared" si="663"/>
        <v>0</v>
      </c>
      <c r="S757" s="26">
        <f t="shared" si="663"/>
        <v>0</v>
      </c>
      <c r="T757" s="26">
        <f t="shared" si="663"/>
        <v>0</v>
      </c>
      <c r="U757" s="27">
        <f t="shared" si="663"/>
        <v>0</v>
      </c>
      <c r="V757" s="27">
        <f t="shared" si="663"/>
        <v>0</v>
      </c>
      <c r="W757" s="27">
        <f t="shared" si="663"/>
        <v>0</v>
      </c>
      <c r="X757" s="27">
        <f t="shared" si="663"/>
        <v>0</v>
      </c>
      <c r="Y757" s="59"/>
    </row>
    <row r="758" spans="1:25" ht="24" hidden="1">
      <c r="A758" s="28" t="s">
        <v>242</v>
      </c>
      <c r="B758" s="24">
        <v>709</v>
      </c>
      <c r="C758" s="25" t="s">
        <v>510</v>
      </c>
      <c r="D758" s="25" t="s">
        <v>18</v>
      </c>
      <c r="E758" s="25" t="s">
        <v>532</v>
      </c>
      <c r="F758" s="25" t="s">
        <v>243</v>
      </c>
      <c r="G758" s="26">
        <v>0</v>
      </c>
      <c r="H758" s="26"/>
      <c r="I758" s="26"/>
      <c r="J758" s="26"/>
      <c r="K758" s="26">
        <f>G758+I758</f>
        <v>0</v>
      </c>
      <c r="L758" s="26">
        <f>H758+J758</f>
        <v>0</v>
      </c>
      <c r="M758" s="26">
        <v>0</v>
      </c>
      <c r="N758" s="26"/>
      <c r="O758" s="26"/>
      <c r="P758" s="26"/>
      <c r="Q758" s="26">
        <f>M758+O758</f>
        <v>0</v>
      </c>
      <c r="R758" s="26">
        <f>N758+P758</f>
        <v>0</v>
      </c>
      <c r="S758" s="26">
        <v>0</v>
      </c>
      <c r="T758" s="26"/>
      <c r="U758" s="27"/>
      <c r="V758" s="27"/>
      <c r="W758" s="27">
        <f>S758+U758</f>
        <v>0</v>
      </c>
      <c r="X758" s="27">
        <f>T758+V758</f>
        <v>0</v>
      </c>
      <c r="Y758" s="59"/>
    </row>
    <row r="759" spans="1:25" ht="24">
      <c r="A759" s="28" t="s">
        <v>479</v>
      </c>
      <c r="B759" s="24">
        <v>709</v>
      </c>
      <c r="C759" s="25" t="s">
        <v>510</v>
      </c>
      <c r="D759" s="25" t="s">
        <v>18</v>
      </c>
      <c r="E759" s="25" t="s">
        <v>533</v>
      </c>
      <c r="F759" s="25"/>
      <c r="G759" s="26">
        <f t="shared" ref="G759:V760" si="664">G760</f>
        <v>8000000</v>
      </c>
      <c r="H759" s="26">
        <f t="shared" si="664"/>
        <v>7904000</v>
      </c>
      <c r="I759" s="26">
        <f t="shared" si="664"/>
        <v>0</v>
      </c>
      <c r="J759" s="26">
        <f t="shared" si="664"/>
        <v>0</v>
      </c>
      <c r="K759" s="26">
        <f t="shared" si="664"/>
        <v>8000000</v>
      </c>
      <c r="L759" s="26">
        <f t="shared" si="664"/>
        <v>7904000</v>
      </c>
      <c r="M759" s="26">
        <f t="shared" si="664"/>
        <v>0</v>
      </c>
      <c r="N759" s="26">
        <f t="shared" si="664"/>
        <v>0</v>
      </c>
      <c r="O759" s="26">
        <f t="shared" si="664"/>
        <v>0</v>
      </c>
      <c r="P759" s="26">
        <f t="shared" si="664"/>
        <v>0</v>
      </c>
      <c r="Q759" s="26">
        <f t="shared" si="664"/>
        <v>0</v>
      </c>
      <c r="R759" s="26">
        <f t="shared" si="664"/>
        <v>0</v>
      </c>
      <c r="S759" s="26">
        <f t="shared" si="664"/>
        <v>0</v>
      </c>
      <c r="T759" s="26">
        <f t="shared" si="664"/>
        <v>0</v>
      </c>
      <c r="U759" s="27">
        <f t="shared" si="664"/>
        <v>0</v>
      </c>
      <c r="V759" s="27">
        <f t="shared" si="664"/>
        <v>0</v>
      </c>
      <c r="W759" s="27">
        <f t="shared" ref="S759:X760" si="665">W760</f>
        <v>0</v>
      </c>
      <c r="X759" s="27">
        <f t="shared" si="665"/>
        <v>0</v>
      </c>
      <c r="Y759" s="59"/>
    </row>
    <row r="760" spans="1:25">
      <c r="A760" s="28" t="s">
        <v>534</v>
      </c>
      <c r="B760" s="24">
        <v>709</v>
      </c>
      <c r="C760" s="25" t="s">
        <v>510</v>
      </c>
      <c r="D760" s="25" t="s">
        <v>18</v>
      </c>
      <c r="E760" s="25" t="s">
        <v>535</v>
      </c>
      <c r="F760" s="25"/>
      <c r="G760" s="26">
        <f t="shared" si="664"/>
        <v>8000000</v>
      </c>
      <c r="H760" s="26">
        <f t="shared" si="664"/>
        <v>7904000</v>
      </c>
      <c r="I760" s="26">
        <f t="shared" si="664"/>
        <v>0</v>
      </c>
      <c r="J760" s="26">
        <f t="shared" si="664"/>
        <v>0</v>
      </c>
      <c r="K760" s="26">
        <f>K761</f>
        <v>8000000</v>
      </c>
      <c r="L760" s="26">
        <f t="shared" si="664"/>
        <v>7904000</v>
      </c>
      <c r="M760" s="26">
        <f t="shared" si="664"/>
        <v>0</v>
      </c>
      <c r="N760" s="26">
        <f t="shared" si="664"/>
        <v>0</v>
      </c>
      <c r="O760" s="26">
        <f t="shared" si="664"/>
        <v>0</v>
      </c>
      <c r="P760" s="26">
        <f t="shared" si="664"/>
        <v>0</v>
      </c>
      <c r="Q760" s="26">
        <f>Q761</f>
        <v>0</v>
      </c>
      <c r="R760" s="26">
        <f t="shared" si="664"/>
        <v>0</v>
      </c>
      <c r="S760" s="26">
        <f t="shared" si="665"/>
        <v>0</v>
      </c>
      <c r="T760" s="26">
        <f t="shared" si="665"/>
        <v>0</v>
      </c>
      <c r="U760" s="27">
        <f t="shared" si="665"/>
        <v>0</v>
      </c>
      <c r="V760" s="27">
        <f t="shared" si="665"/>
        <v>0</v>
      </c>
      <c r="W760" s="27">
        <f>W761</f>
        <v>0</v>
      </c>
      <c r="X760" s="27">
        <f t="shared" si="665"/>
        <v>0</v>
      </c>
      <c r="Y760" s="59"/>
    </row>
    <row r="761" spans="1:25" ht="24">
      <c r="A761" s="28" t="s">
        <v>242</v>
      </c>
      <c r="B761" s="24">
        <v>709</v>
      </c>
      <c r="C761" s="25" t="s">
        <v>510</v>
      </c>
      <c r="D761" s="25" t="s">
        <v>18</v>
      </c>
      <c r="E761" s="25" t="s">
        <v>535</v>
      </c>
      <c r="F761" s="25" t="s">
        <v>243</v>
      </c>
      <c r="G761" s="26">
        <f>7904000+96000</f>
        <v>8000000</v>
      </c>
      <c r="H761" s="26">
        <v>7904000</v>
      </c>
      <c r="I761" s="26"/>
      <c r="J761" s="26"/>
      <c r="K761" s="26">
        <f>G761+I761</f>
        <v>8000000</v>
      </c>
      <c r="L761" s="26">
        <f>H761+J761</f>
        <v>7904000</v>
      </c>
      <c r="M761" s="26"/>
      <c r="N761" s="26">
        <f>M761</f>
        <v>0</v>
      </c>
      <c r="O761" s="26"/>
      <c r="P761" s="26"/>
      <c r="Q761" s="26">
        <f>M761+O761</f>
        <v>0</v>
      </c>
      <c r="R761" s="26">
        <f>N761+P761</f>
        <v>0</v>
      </c>
      <c r="S761" s="26"/>
      <c r="T761" s="26">
        <f>S761</f>
        <v>0</v>
      </c>
      <c r="U761" s="27"/>
      <c r="V761" s="27"/>
      <c r="W761" s="27">
        <f>S761+U761</f>
        <v>0</v>
      </c>
      <c r="X761" s="27">
        <f>T761+V761</f>
        <v>0</v>
      </c>
      <c r="Y761" s="59"/>
    </row>
    <row r="762" spans="1:25" ht="24">
      <c r="A762" s="28" t="s">
        <v>536</v>
      </c>
      <c r="B762" s="24">
        <v>709</v>
      </c>
      <c r="C762" s="25" t="s">
        <v>510</v>
      </c>
      <c r="D762" s="25" t="s">
        <v>18</v>
      </c>
      <c r="E762" s="25" t="s">
        <v>537</v>
      </c>
      <c r="F762" s="25"/>
      <c r="G762" s="26">
        <f t="shared" ref="G762:X762" si="666">G763+G780+G791</f>
        <v>174767336.41</v>
      </c>
      <c r="H762" s="26">
        <f t="shared" si="666"/>
        <v>10700304.210000001</v>
      </c>
      <c r="I762" s="26">
        <f t="shared" si="666"/>
        <v>0</v>
      </c>
      <c r="J762" s="26">
        <f t="shared" si="666"/>
        <v>0</v>
      </c>
      <c r="K762" s="26">
        <f t="shared" si="666"/>
        <v>174767336.41</v>
      </c>
      <c r="L762" s="26">
        <f t="shared" si="666"/>
        <v>10700304.210000001</v>
      </c>
      <c r="M762" s="26">
        <f t="shared" si="666"/>
        <v>174037302.63</v>
      </c>
      <c r="N762" s="26">
        <f t="shared" si="666"/>
        <v>11286313.699999999</v>
      </c>
      <c r="O762" s="26">
        <f t="shared" si="666"/>
        <v>0</v>
      </c>
      <c r="P762" s="26">
        <f t="shared" si="666"/>
        <v>0</v>
      </c>
      <c r="Q762" s="26">
        <f t="shared" si="666"/>
        <v>174037302.63</v>
      </c>
      <c r="R762" s="26">
        <f t="shared" si="666"/>
        <v>11286313.699999999</v>
      </c>
      <c r="S762" s="26">
        <f t="shared" si="666"/>
        <v>171037302.63</v>
      </c>
      <c r="T762" s="26">
        <f t="shared" si="666"/>
        <v>11286313.699999999</v>
      </c>
      <c r="U762" s="26">
        <f t="shared" si="666"/>
        <v>0</v>
      </c>
      <c r="V762" s="26">
        <f t="shared" si="666"/>
        <v>0</v>
      </c>
      <c r="W762" s="26">
        <f t="shared" si="666"/>
        <v>171037302.63</v>
      </c>
      <c r="X762" s="26">
        <f t="shared" si="666"/>
        <v>11286313.699999999</v>
      </c>
      <c r="Y762" s="59"/>
    </row>
    <row r="763" spans="1:25" ht="24">
      <c r="A763" s="28" t="s">
        <v>538</v>
      </c>
      <c r="B763" s="24">
        <v>709</v>
      </c>
      <c r="C763" s="25" t="s">
        <v>510</v>
      </c>
      <c r="D763" s="25" t="s">
        <v>18</v>
      </c>
      <c r="E763" s="25" t="s">
        <v>539</v>
      </c>
      <c r="F763" s="25"/>
      <c r="G763" s="26">
        <f t="shared" ref="G763:X763" si="667">G764+G766+G772+G778+G776+G768+G774+G770</f>
        <v>174186836.41</v>
      </c>
      <c r="H763" s="26">
        <f t="shared" si="667"/>
        <v>10700304.210000001</v>
      </c>
      <c r="I763" s="26">
        <f t="shared" si="667"/>
        <v>0</v>
      </c>
      <c r="J763" s="26">
        <f t="shared" si="667"/>
        <v>0</v>
      </c>
      <c r="K763" s="26">
        <f t="shared" si="667"/>
        <v>174186836.41</v>
      </c>
      <c r="L763" s="26">
        <f t="shared" si="667"/>
        <v>10700304.210000001</v>
      </c>
      <c r="M763" s="26">
        <f t="shared" si="667"/>
        <v>174037302.63</v>
      </c>
      <c r="N763" s="26">
        <f t="shared" si="667"/>
        <v>11286313.699999999</v>
      </c>
      <c r="O763" s="26">
        <f t="shared" si="667"/>
        <v>0</v>
      </c>
      <c r="P763" s="26">
        <f t="shared" si="667"/>
        <v>0</v>
      </c>
      <c r="Q763" s="26">
        <f t="shared" si="667"/>
        <v>174037302.63</v>
      </c>
      <c r="R763" s="26">
        <f t="shared" si="667"/>
        <v>11286313.699999999</v>
      </c>
      <c r="S763" s="26">
        <f t="shared" si="667"/>
        <v>171037302.63</v>
      </c>
      <c r="T763" s="26">
        <f t="shared" si="667"/>
        <v>11286313.699999999</v>
      </c>
      <c r="U763" s="26">
        <f t="shared" si="667"/>
        <v>0</v>
      </c>
      <c r="V763" s="26">
        <f t="shared" si="667"/>
        <v>0</v>
      </c>
      <c r="W763" s="26">
        <f t="shared" si="667"/>
        <v>171037302.63</v>
      </c>
      <c r="X763" s="26">
        <f t="shared" si="667"/>
        <v>11286313.699999999</v>
      </c>
      <c r="Y763" s="59"/>
    </row>
    <row r="764" spans="1:25" ht="48.75" customHeight="1">
      <c r="A764" s="28" t="s">
        <v>33</v>
      </c>
      <c r="B764" s="24">
        <v>709</v>
      </c>
      <c r="C764" s="25" t="s">
        <v>510</v>
      </c>
      <c r="D764" s="25" t="s">
        <v>18</v>
      </c>
      <c r="E764" s="25" t="s">
        <v>540</v>
      </c>
      <c r="F764" s="25"/>
      <c r="G764" s="26">
        <f t="shared" ref="G764:X764" si="668">G765</f>
        <v>1950000</v>
      </c>
      <c r="H764" s="26">
        <f t="shared" si="668"/>
        <v>0</v>
      </c>
      <c r="I764" s="26">
        <f t="shared" si="668"/>
        <v>0</v>
      </c>
      <c r="J764" s="26">
        <f t="shared" si="668"/>
        <v>0</v>
      </c>
      <c r="K764" s="26">
        <f>K765</f>
        <v>1950000</v>
      </c>
      <c r="L764" s="26">
        <f t="shared" si="668"/>
        <v>0</v>
      </c>
      <c r="M764" s="26">
        <f t="shared" si="668"/>
        <v>1950000</v>
      </c>
      <c r="N764" s="26">
        <f t="shared" si="668"/>
        <v>0</v>
      </c>
      <c r="O764" s="26">
        <f t="shared" si="668"/>
        <v>0</v>
      </c>
      <c r="P764" s="26">
        <f t="shared" si="668"/>
        <v>0</v>
      </c>
      <c r="Q764" s="26">
        <f>Q765</f>
        <v>1950000</v>
      </c>
      <c r="R764" s="26">
        <f t="shared" si="668"/>
        <v>0</v>
      </c>
      <c r="S764" s="26">
        <f t="shared" si="668"/>
        <v>1950000</v>
      </c>
      <c r="T764" s="26">
        <f t="shared" si="668"/>
        <v>0</v>
      </c>
      <c r="U764" s="27">
        <f t="shared" si="668"/>
        <v>0</v>
      </c>
      <c r="V764" s="27">
        <f t="shared" si="668"/>
        <v>0</v>
      </c>
      <c r="W764" s="27">
        <f>W765</f>
        <v>1950000</v>
      </c>
      <c r="X764" s="27">
        <f t="shared" si="668"/>
        <v>0</v>
      </c>
      <c r="Y764" s="59"/>
    </row>
    <row r="765" spans="1:25" ht="24">
      <c r="A765" s="28" t="s">
        <v>242</v>
      </c>
      <c r="B765" s="24">
        <v>709</v>
      </c>
      <c r="C765" s="25" t="s">
        <v>510</v>
      </c>
      <c r="D765" s="25" t="s">
        <v>18</v>
      </c>
      <c r="E765" s="25" t="s">
        <v>540</v>
      </c>
      <c r="F765" s="25" t="s">
        <v>243</v>
      </c>
      <c r="G765" s="26">
        <v>1950000</v>
      </c>
      <c r="H765" s="26"/>
      <c r="I765" s="26"/>
      <c r="J765" s="26"/>
      <c r="K765" s="26">
        <f t="shared" ref="K765:L765" si="669">G765+I765</f>
        <v>1950000</v>
      </c>
      <c r="L765" s="26">
        <f t="shared" si="669"/>
        <v>0</v>
      </c>
      <c r="M765" s="26">
        <v>1950000</v>
      </c>
      <c r="N765" s="26"/>
      <c r="O765" s="26"/>
      <c r="P765" s="26"/>
      <c r="Q765" s="26">
        <f t="shared" ref="Q765:R765" si="670">M765+O765</f>
        <v>1950000</v>
      </c>
      <c r="R765" s="26">
        <f t="shared" si="670"/>
        <v>0</v>
      </c>
      <c r="S765" s="26">
        <v>1950000</v>
      </c>
      <c r="T765" s="26"/>
      <c r="U765" s="27"/>
      <c r="V765" s="27"/>
      <c r="W765" s="27">
        <f t="shared" ref="W765:X765" si="671">S765+U765</f>
        <v>1950000</v>
      </c>
      <c r="X765" s="27">
        <f t="shared" si="671"/>
        <v>0</v>
      </c>
      <c r="Y765" s="59"/>
    </row>
    <row r="766" spans="1:25" ht="48">
      <c r="A766" s="28" t="s">
        <v>255</v>
      </c>
      <c r="B766" s="24">
        <v>709</v>
      </c>
      <c r="C766" s="25" t="s">
        <v>510</v>
      </c>
      <c r="D766" s="25" t="s">
        <v>18</v>
      </c>
      <c r="E766" s="25" t="s">
        <v>541</v>
      </c>
      <c r="F766" s="25"/>
      <c r="G766" s="26">
        <f t="shared" ref="G766:X766" si="672">G767</f>
        <v>10700304.210000001</v>
      </c>
      <c r="H766" s="26">
        <f t="shared" si="672"/>
        <v>10700304.210000001</v>
      </c>
      <c r="I766" s="26">
        <f t="shared" si="672"/>
        <v>0</v>
      </c>
      <c r="J766" s="26">
        <f t="shared" si="672"/>
        <v>0</v>
      </c>
      <c r="K766" s="26">
        <f t="shared" si="672"/>
        <v>10700304.210000001</v>
      </c>
      <c r="L766" s="26">
        <f t="shared" si="672"/>
        <v>10700304.210000001</v>
      </c>
      <c r="M766" s="26">
        <f t="shared" si="672"/>
        <v>11286313.699999999</v>
      </c>
      <c r="N766" s="26">
        <f t="shared" si="672"/>
        <v>11286313.699999999</v>
      </c>
      <c r="O766" s="26">
        <f t="shared" si="672"/>
        <v>0</v>
      </c>
      <c r="P766" s="26">
        <f t="shared" si="672"/>
        <v>0</v>
      </c>
      <c r="Q766" s="26">
        <f t="shared" si="672"/>
        <v>11286313.699999999</v>
      </c>
      <c r="R766" s="26">
        <f t="shared" si="672"/>
        <v>11286313.699999999</v>
      </c>
      <c r="S766" s="26">
        <f t="shared" si="672"/>
        <v>11286313.699999999</v>
      </c>
      <c r="T766" s="26">
        <f t="shared" si="672"/>
        <v>11286313.699999999</v>
      </c>
      <c r="U766" s="27">
        <f t="shared" si="672"/>
        <v>0</v>
      </c>
      <c r="V766" s="27">
        <f t="shared" si="672"/>
        <v>0</v>
      </c>
      <c r="W766" s="27">
        <f t="shared" si="672"/>
        <v>11286313.699999999</v>
      </c>
      <c r="X766" s="27">
        <f t="shared" si="672"/>
        <v>11286313.699999999</v>
      </c>
      <c r="Y766" s="59"/>
    </row>
    <row r="767" spans="1:25" ht="24">
      <c r="A767" s="28" t="s">
        <v>242</v>
      </c>
      <c r="B767" s="24">
        <v>709</v>
      </c>
      <c r="C767" s="25" t="s">
        <v>510</v>
      </c>
      <c r="D767" s="25" t="s">
        <v>18</v>
      </c>
      <c r="E767" s="25" t="s">
        <v>541</v>
      </c>
      <c r="F767" s="25" t="s">
        <v>243</v>
      </c>
      <c r="G767" s="26">
        <v>10700304.210000001</v>
      </c>
      <c r="H767" s="26">
        <f>G767</f>
        <v>10700304.210000001</v>
      </c>
      <c r="I767" s="26"/>
      <c r="J767" s="26"/>
      <c r="K767" s="26">
        <f t="shared" ref="K767:L767" si="673">G767+I767</f>
        <v>10700304.210000001</v>
      </c>
      <c r="L767" s="26">
        <f t="shared" si="673"/>
        <v>10700304.210000001</v>
      </c>
      <c r="M767" s="26">
        <v>11286313.699999999</v>
      </c>
      <c r="N767" s="26">
        <f>M767</f>
        <v>11286313.699999999</v>
      </c>
      <c r="O767" s="26"/>
      <c r="P767" s="26"/>
      <c r="Q767" s="26">
        <f t="shared" ref="Q767:R767" si="674">M767+O767</f>
        <v>11286313.699999999</v>
      </c>
      <c r="R767" s="26">
        <f t="shared" si="674"/>
        <v>11286313.699999999</v>
      </c>
      <c r="S767" s="26">
        <v>11286313.699999999</v>
      </c>
      <c r="T767" s="26">
        <f>S767</f>
        <v>11286313.699999999</v>
      </c>
      <c r="U767" s="26"/>
      <c r="V767" s="26"/>
      <c r="W767" s="27">
        <f t="shared" ref="W767:X773" si="675">S767+U767</f>
        <v>11286313.699999999</v>
      </c>
      <c r="X767" s="27">
        <f t="shared" si="675"/>
        <v>11286313.699999999</v>
      </c>
      <c r="Y767" s="59"/>
    </row>
    <row r="768" spans="1:25" ht="61.5" hidden="1" customHeight="1">
      <c r="A768" s="28" t="s">
        <v>542</v>
      </c>
      <c r="B768" s="24">
        <v>709</v>
      </c>
      <c r="C768" s="25" t="s">
        <v>510</v>
      </c>
      <c r="D768" s="25" t="s">
        <v>18</v>
      </c>
      <c r="E768" s="25" t="s">
        <v>543</v>
      </c>
      <c r="F768" s="25"/>
      <c r="G768" s="26">
        <f t="shared" ref="G768:X768" si="676">G769</f>
        <v>0</v>
      </c>
      <c r="H768" s="26">
        <f t="shared" si="676"/>
        <v>0</v>
      </c>
      <c r="I768" s="26">
        <f t="shared" si="676"/>
        <v>0</v>
      </c>
      <c r="J768" s="26">
        <f t="shared" si="676"/>
        <v>0</v>
      </c>
      <c r="K768" s="26">
        <f t="shared" si="676"/>
        <v>0</v>
      </c>
      <c r="L768" s="26">
        <f t="shared" si="676"/>
        <v>0</v>
      </c>
      <c r="M768" s="26">
        <f t="shared" si="676"/>
        <v>0</v>
      </c>
      <c r="N768" s="26">
        <f t="shared" si="676"/>
        <v>0</v>
      </c>
      <c r="O768" s="26">
        <f t="shared" si="676"/>
        <v>0</v>
      </c>
      <c r="P768" s="26">
        <f t="shared" si="676"/>
        <v>0</v>
      </c>
      <c r="Q768" s="26">
        <f t="shared" si="676"/>
        <v>0</v>
      </c>
      <c r="R768" s="26">
        <f t="shared" si="676"/>
        <v>0</v>
      </c>
      <c r="S768" s="26">
        <f t="shared" si="676"/>
        <v>0</v>
      </c>
      <c r="T768" s="26">
        <f t="shared" si="676"/>
        <v>0</v>
      </c>
      <c r="U768" s="26">
        <f t="shared" si="676"/>
        <v>0</v>
      </c>
      <c r="V768" s="26">
        <f t="shared" si="676"/>
        <v>0</v>
      </c>
      <c r="W768" s="26">
        <f t="shared" si="676"/>
        <v>0</v>
      </c>
      <c r="X768" s="26">
        <f t="shared" si="676"/>
        <v>0</v>
      </c>
      <c r="Y768" s="59"/>
    </row>
    <row r="769" spans="1:25" ht="24" hidden="1">
      <c r="A769" s="28" t="s">
        <v>242</v>
      </c>
      <c r="B769" s="24">
        <v>709</v>
      </c>
      <c r="C769" s="25" t="s">
        <v>510</v>
      </c>
      <c r="D769" s="25" t="s">
        <v>18</v>
      </c>
      <c r="E769" s="25" t="s">
        <v>543</v>
      </c>
      <c r="F769" s="25" t="s">
        <v>243</v>
      </c>
      <c r="G769" s="26"/>
      <c r="H769" s="26"/>
      <c r="I769" s="26"/>
      <c r="J769" s="26"/>
      <c r="K769" s="26">
        <f t="shared" ref="K769:L769" si="677">G769+I769</f>
        <v>0</v>
      </c>
      <c r="L769" s="26">
        <f t="shared" si="677"/>
        <v>0</v>
      </c>
      <c r="M769" s="26"/>
      <c r="N769" s="26"/>
      <c r="O769" s="26"/>
      <c r="P769" s="26"/>
      <c r="Q769" s="26">
        <f t="shared" ref="Q769:R769" si="678">M769+O769</f>
        <v>0</v>
      </c>
      <c r="R769" s="26">
        <f t="shared" si="678"/>
        <v>0</v>
      </c>
      <c r="S769" s="26"/>
      <c r="T769" s="26"/>
      <c r="U769" s="26"/>
      <c r="V769" s="26"/>
      <c r="W769" s="26">
        <f t="shared" ref="W769:X769" si="679">S769+U769</f>
        <v>0</v>
      </c>
      <c r="X769" s="26">
        <f t="shared" si="679"/>
        <v>0</v>
      </c>
      <c r="Y769" s="59"/>
    </row>
    <row r="770" spans="1:25" ht="60" hidden="1">
      <c r="A770" s="28" t="s">
        <v>544</v>
      </c>
      <c r="B770" s="24">
        <v>709</v>
      </c>
      <c r="C770" s="25" t="s">
        <v>510</v>
      </c>
      <c r="D770" s="25" t="s">
        <v>18</v>
      </c>
      <c r="E770" s="25" t="s">
        <v>545</v>
      </c>
      <c r="F770" s="25"/>
      <c r="G770" s="26">
        <f t="shared" ref="G770:X770" si="680">G771</f>
        <v>0</v>
      </c>
      <c r="H770" s="26">
        <f t="shared" si="680"/>
        <v>0</v>
      </c>
      <c r="I770" s="26">
        <f t="shared" si="680"/>
        <v>0</v>
      </c>
      <c r="J770" s="26">
        <f t="shared" si="680"/>
        <v>0</v>
      </c>
      <c r="K770" s="26">
        <f t="shared" si="680"/>
        <v>0</v>
      </c>
      <c r="L770" s="26">
        <f t="shared" si="680"/>
        <v>0</v>
      </c>
      <c r="M770" s="26">
        <f t="shared" si="680"/>
        <v>0</v>
      </c>
      <c r="N770" s="26">
        <f t="shared" si="680"/>
        <v>0</v>
      </c>
      <c r="O770" s="26">
        <f t="shared" si="680"/>
        <v>0</v>
      </c>
      <c r="P770" s="26">
        <f t="shared" si="680"/>
        <v>0</v>
      </c>
      <c r="Q770" s="26">
        <f t="shared" si="680"/>
        <v>0</v>
      </c>
      <c r="R770" s="26">
        <f t="shared" si="680"/>
        <v>0</v>
      </c>
      <c r="S770" s="26">
        <f t="shared" si="680"/>
        <v>0</v>
      </c>
      <c r="T770" s="26">
        <f t="shared" si="680"/>
        <v>0</v>
      </c>
      <c r="U770" s="26">
        <f t="shared" si="680"/>
        <v>0</v>
      </c>
      <c r="V770" s="26">
        <f t="shared" si="680"/>
        <v>0</v>
      </c>
      <c r="W770" s="26">
        <f t="shared" si="680"/>
        <v>0</v>
      </c>
      <c r="X770" s="26">
        <f t="shared" si="680"/>
        <v>0</v>
      </c>
      <c r="Y770" s="59"/>
    </row>
    <row r="771" spans="1:25" ht="24" hidden="1">
      <c r="A771" s="28" t="s">
        <v>242</v>
      </c>
      <c r="B771" s="24">
        <v>709</v>
      </c>
      <c r="C771" s="25" t="s">
        <v>510</v>
      </c>
      <c r="D771" s="25" t="s">
        <v>18</v>
      </c>
      <c r="E771" s="25" t="s">
        <v>545</v>
      </c>
      <c r="F771" s="25" t="s">
        <v>243</v>
      </c>
      <c r="G771" s="26"/>
      <c r="H771" s="26"/>
      <c r="I771" s="26"/>
      <c r="J771" s="26">
        <f>I771</f>
        <v>0</v>
      </c>
      <c r="K771" s="26">
        <f t="shared" ref="K771:L771" si="681">G771+I771</f>
        <v>0</v>
      </c>
      <c r="L771" s="26">
        <f t="shared" si="681"/>
        <v>0</v>
      </c>
      <c r="M771" s="26"/>
      <c r="N771" s="26"/>
      <c r="O771" s="26"/>
      <c r="P771" s="26"/>
      <c r="Q771" s="26">
        <f t="shared" ref="Q771:R771" si="682">M771+O771</f>
        <v>0</v>
      </c>
      <c r="R771" s="26">
        <f t="shared" si="682"/>
        <v>0</v>
      </c>
      <c r="S771" s="26"/>
      <c r="T771" s="26"/>
      <c r="U771" s="26"/>
      <c r="V771" s="26"/>
      <c r="W771" s="26">
        <f t="shared" ref="W771:X771" si="683">S771+U771</f>
        <v>0</v>
      </c>
      <c r="X771" s="26">
        <f t="shared" si="683"/>
        <v>0</v>
      </c>
      <c r="Y771" s="59"/>
    </row>
    <row r="772" spans="1:25" ht="36">
      <c r="A772" s="28" t="s">
        <v>265</v>
      </c>
      <c r="B772" s="24">
        <v>709</v>
      </c>
      <c r="C772" s="25" t="s">
        <v>510</v>
      </c>
      <c r="D772" s="25" t="s">
        <v>18</v>
      </c>
      <c r="E772" s="25" t="s">
        <v>546</v>
      </c>
      <c r="F772" s="25"/>
      <c r="G772" s="26">
        <f t="shared" ref="G772:X772" si="684">G773</f>
        <v>1888288.98</v>
      </c>
      <c r="H772" s="26">
        <f t="shared" si="684"/>
        <v>0</v>
      </c>
      <c r="I772" s="26">
        <f t="shared" si="684"/>
        <v>0</v>
      </c>
      <c r="J772" s="26">
        <f t="shared" si="684"/>
        <v>0</v>
      </c>
      <c r="K772" s="26">
        <f t="shared" si="684"/>
        <v>1888288.98</v>
      </c>
      <c r="L772" s="26">
        <f t="shared" si="684"/>
        <v>0</v>
      </c>
      <c r="M772" s="26">
        <f t="shared" si="684"/>
        <v>1991702.4200000002</v>
      </c>
      <c r="N772" s="26">
        <f t="shared" si="684"/>
        <v>0</v>
      </c>
      <c r="O772" s="26">
        <f t="shared" si="684"/>
        <v>0</v>
      </c>
      <c r="P772" s="26">
        <f t="shared" si="684"/>
        <v>0</v>
      </c>
      <c r="Q772" s="26">
        <f t="shared" si="684"/>
        <v>1991702.4200000002</v>
      </c>
      <c r="R772" s="26">
        <f t="shared" si="684"/>
        <v>0</v>
      </c>
      <c r="S772" s="26">
        <f t="shared" si="684"/>
        <v>1991702.4200000002</v>
      </c>
      <c r="T772" s="26">
        <f t="shared" si="684"/>
        <v>0</v>
      </c>
      <c r="U772" s="27">
        <f t="shared" si="684"/>
        <v>0</v>
      </c>
      <c r="V772" s="27">
        <f t="shared" si="684"/>
        <v>0</v>
      </c>
      <c r="W772" s="27">
        <f t="shared" si="684"/>
        <v>1991702.4200000002</v>
      </c>
      <c r="X772" s="27">
        <f t="shared" si="684"/>
        <v>0</v>
      </c>
      <c r="Y772" s="59"/>
    </row>
    <row r="773" spans="1:25" ht="24">
      <c r="A773" s="28" t="s">
        <v>242</v>
      </c>
      <c r="B773" s="24">
        <v>709</v>
      </c>
      <c r="C773" s="25" t="s">
        <v>510</v>
      </c>
      <c r="D773" s="25" t="s">
        <v>18</v>
      </c>
      <c r="E773" s="25" t="s">
        <v>546</v>
      </c>
      <c r="F773" s="25" t="s">
        <v>243</v>
      </c>
      <c r="G773" s="26">
        <v>1888288.98</v>
      </c>
      <c r="H773" s="26"/>
      <c r="I773" s="26"/>
      <c r="J773" s="26"/>
      <c r="K773" s="26">
        <f t="shared" ref="K773:L773" si="685">G773+I773</f>
        <v>1888288.98</v>
      </c>
      <c r="L773" s="26">
        <f t="shared" si="685"/>
        <v>0</v>
      </c>
      <c r="M773" s="26">
        <v>1991702.4200000002</v>
      </c>
      <c r="N773" s="26"/>
      <c r="O773" s="26"/>
      <c r="P773" s="26"/>
      <c r="Q773" s="26">
        <f t="shared" ref="Q773:R773" si="686">M773+O773</f>
        <v>1991702.4200000002</v>
      </c>
      <c r="R773" s="26">
        <f t="shared" si="686"/>
        <v>0</v>
      </c>
      <c r="S773" s="26">
        <v>1991702.4200000002</v>
      </c>
      <c r="T773" s="26"/>
      <c r="U773" s="26"/>
      <c r="V773" s="27"/>
      <c r="W773" s="27">
        <f t="shared" si="675"/>
        <v>1991702.4200000002</v>
      </c>
      <c r="X773" s="27">
        <f t="shared" si="675"/>
        <v>0</v>
      </c>
      <c r="Y773" s="59"/>
    </row>
    <row r="774" spans="1:25" ht="48" hidden="1" customHeight="1">
      <c r="A774" s="28" t="s">
        <v>547</v>
      </c>
      <c r="B774" s="24">
        <v>709</v>
      </c>
      <c r="C774" s="25" t="s">
        <v>510</v>
      </c>
      <c r="D774" s="25" t="s">
        <v>18</v>
      </c>
      <c r="E774" s="25" t="s">
        <v>548</v>
      </c>
      <c r="F774" s="25"/>
      <c r="G774" s="26">
        <f t="shared" ref="G774:X774" si="687">G775</f>
        <v>0</v>
      </c>
      <c r="H774" s="26">
        <f t="shared" si="687"/>
        <v>0</v>
      </c>
      <c r="I774" s="26">
        <f t="shared" si="687"/>
        <v>0</v>
      </c>
      <c r="J774" s="26">
        <f t="shared" si="687"/>
        <v>0</v>
      </c>
      <c r="K774" s="26">
        <f t="shared" si="687"/>
        <v>0</v>
      </c>
      <c r="L774" s="26">
        <f t="shared" si="687"/>
        <v>0</v>
      </c>
      <c r="M774" s="26">
        <f t="shared" si="687"/>
        <v>0</v>
      </c>
      <c r="N774" s="26">
        <f t="shared" si="687"/>
        <v>0</v>
      </c>
      <c r="O774" s="26">
        <f t="shared" si="687"/>
        <v>0</v>
      </c>
      <c r="P774" s="26">
        <f t="shared" si="687"/>
        <v>0</v>
      </c>
      <c r="Q774" s="26">
        <f t="shared" si="687"/>
        <v>0</v>
      </c>
      <c r="R774" s="26">
        <f t="shared" si="687"/>
        <v>0</v>
      </c>
      <c r="S774" s="26">
        <f t="shared" si="687"/>
        <v>0</v>
      </c>
      <c r="T774" s="26">
        <f t="shared" si="687"/>
        <v>0</v>
      </c>
      <c r="U774" s="26">
        <f t="shared" si="687"/>
        <v>0</v>
      </c>
      <c r="V774" s="26">
        <f t="shared" si="687"/>
        <v>0</v>
      </c>
      <c r="W774" s="26">
        <f t="shared" si="687"/>
        <v>0</v>
      </c>
      <c r="X774" s="26">
        <f t="shared" si="687"/>
        <v>0</v>
      </c>
      <c r="Y774" s="59"/>
    </row>
    <row r="775" spans="1:25" ht="24" hidden="1">
      <c r="A775" s="28" t="s">
        <v>242</v>
      </c>
      <c r="B775" s="24">
        <v>709</v>
      </c>
      <c r="C775" s="25" t="s">
        <v>510</v>
      </c>
      <c r="D775" s="25" t="s">
        <v>18</v>
      </c>
      <c r="E775" s="25" t="s">
        <v>548</v>
      </c>
      <c r="F775" s="25" t="s">
        <v>243</v>
      </c>
      <c r="G775" s="26"/>
      <c r="H775" s="26"/>
      <c r="I775" s="26"/>
      <c r="J775" s="26"/>
      <c r="K775" s="26">
        <f t="shared" ref="K775:L775" si="688">G775+I775</f>
        <v>0</v>
      </c>
      <c r="L775" s="26">
        <f t="shared" si="688"/>
        <v>0</v>
      </c>
      <c r="M775" s="26"/>
      <c r="N775" s="26"/>
      <c r="O775" s="26"/>
      <c r="P775" s="26"/>
      <c r="Q775" s="26">
        <f t="shared" ref="Q775:R775" si="689">M775+O775</f>
        <v>0</v>
      </c>
      <c r="R775" s="26">
        <f t="shared" si="689"/>
        <v>0</v>
      </c>
      <c r="S775" s="26"/>
      <c r="T775" s="26"/>
      <c r="U775" s="26"/>
      <c r="V775" s="27"/>
      <c r="W775" s="26">
        <f t="shared" ref="W775:X775" si="690">S775+U775</f>
        <v>0</v>
      </c>
      <c r="X775" s="26">
        <f t="shared" si="690"/>
        <v>0</v>
      </c>
      <c r="Y775" s="59"/>
    </row>
    <row r="776" spans="1:25" ht="36">
      <c r="A776" s="29" t="s">
        <v>267</v>
      </c>
      <c r="B776" s="24">
        <v>709</v>
      </c>
      <c r="C776" s="25" t="s">
        <v>510</v>
      </c>
      <c r="D776" s="25" t="s">
        <v>18</v>
      </c>
      <c r="E776" s="25" t="s">
        <v>549</v>
      </c>
      <c r="F776" s="24"/>
      <c r="G776" s="26">
        <f t="shared" ref="G776:X776" si="691">G777</f>
        <v>140062843.22</v>
      </c>
      <c r="H776" s="26">
        <f t="shared" si="691"/>
        <v>0</v>
      </c>
      <c r="I776" s="26">
        <f t="shared" si="691"/>
        <v>0</v>
      </c>
      <c r="J776" s="26">
        <f t="shared" si="691"/>
        <v>0</v>
      </c>
      <c r="K776" s="26">
        <f>K777</f>
        <v>140062843.22</v>
      </c>
      <c r="L776" s="26">
        <f t="shared" si="691"/>
        <v>0</v>
      </c>
      <c r="M776" s="26">
        <f t="shared" si="691"/>
        <v>139223886.50999999</v>
      </c>
      <c r="N776" s="26">
        <f t="shared" si="691"/>
        <v>0</v>
      </c>
      <c r="O776" s="26">
        <f t="shared" si="691"/>
        <v>0</v>
      </c>
      <c r="P776" s="26">
        <f t="shared" si="691"/>
        <v>0</v>
      </c>
      <c r="Q776" s="26">
        <f>Q777</f>
        <v>139223886.50999999</v>
      </c>
      <c r="R776" s="26">
        <f t="shared" si="691"/>
        <v>0</v>
      </c>
      <c r="S776" s="26">
        <f t="shared" si="691"/>
        <v>136223886.50999999</v>
      </c>
      <c r="T776" s="26">
        <f t="shared" si="691"/>
        <v>0</v>
      </c>
      <c r="U776" s="27">
        <f t="shared" si="691"/>
        <v>0</v>
      </c>
      <c r="V776" s="27">
        <f t="shared" si="691"/>
        <v>0</v>
      </c>
      <c r="W776" s="27">
        <f>W777</f>
        <v>136223886.50999999</v>
      </c>
      <c r="X776" s="27">
        <f t="shared" si="691"/>
        <v>0</v>
      </c>
      <c r="Y776" s="59"/>
    </row>
    <row r="777" spans="1:25" ht="24">
      <c r="A777" s="28" t="s">
        <v>242</v>
      </c>
      <c r="B777" s="24">
        <v>709</v>
      </c>
      <c r="C777" s="25" t="s">
        <v>510</v>
      </c>
      <c r="D777" s="25" t="s">
        <v>18</v>
      </c>
      <c r="E777" s="25" t="s">
        <v>549</v>
      </c>
      <c r="F777" s="24">
        <v>600</v>
      </c>
      <c r="G777" s="26">
        <v>140062843.22</v>
      </c>
      <c r="H777" s="26"/>
      <c r="I777" s="26"/>
      <c r="J777" s="26"/>
      <c r="K777" s="26">
        <f>G777+I777</f>
        <v>140062843.22</v>
      </c>
      <c r="L777" s="26">
        <f>H777+J777</f>
        <v>0</v>
      </c>
      <c r="M777" s="26">
        <v>139223886.50999999</v>
      </c>
      <c r="N777" s="26"/>
      <c r="O777" s="26"/>
      <c r="P777" s="26"/>
      <c r="Q777" s="26">
        <f>M777+O777</f>
        <v>139223886.50999999</v>
      </c>
      <c r="R777" s="26">
        <f>N777+P777</f>
        <v>0</v>
      </c>
      <c r="S777" s="26">
        <f>139223886.51-3000000</f>
        <v>136223886.50999999</v>
      </c>
      <c r="T777" s="26"/>
      <c r="U777" s="27"/>
      <c r="V777" s="27"/>
      <c r="W777" s="27">
        <f>S777+U777</f>
        <v>136223886.50999999</v>
      </c>
      <c r="X777" s="27">
        <f>T777+V777</f>
        <v>0</v>
      </c>
      <c r="Y777" s="59"/>
    </row>
    <row r="778" spans="1:25" ht="24">
      <c r="A778" s="28" t="s">
        <v>550</v>
      </c>
      <c r="B778" s="24">
        <v>709</v>
      </c>
      <c r="C778" s="25" t="s">
        <v>510</v>
      </c>
      <c r="D778" s="25" t="s">
        <v>18</v>
      </c>
      <c r="E778" s="25" t="s">
        <v>551</v>
      </c>
      <c r="F778" s="25"/>
      <c r="G778" s="26">
        <f t="shared" ref="G778:X778" si="692">G779</f>
        <v>19585400</v>
      </c>
      <c r="H778" s="26">
        <f t="shared" si="692"/>
        <v>0</v>
      </c>
      <c r="I778" s="26">
        <f t="shared" si="692"/>
        <v>0</v>
      </c>
      <c r="J778" s="26">
        <f t="shared" si="692"/>
        <v>0</v>
      </c>
      <c r="K778" s="26">
        <f>K779</f>
        <v>19585400</v>
      </c>
      <c r="L778" s="26">
        <f t="shared" si="692"/>
        <v>0</v>
      </c>
      <c r="M778" s="26">
        <f t="shared" si="692"/>
        <v>19585400</v>
      </c>
      <c r="N778" s="26">
        <f t="shared" si="692"/>
        <v>0</v>
      </c>
      <c r="O778" s="26">
        <f t="shared" si="692"/>
        <v>0</v>
      </c>
      <c r="P778" s="26">
        <f t="shared" si="692"/>
        <v>0</v>
      </c>
      <c r="Q778" s="26">
        <f>Q779</f>
        <v>19585400</v>
      </c>
      <c r="R778" s="26">
        <f t="shared" si="692"/>
        <v>0</v>
      </c>
      <c r="S778" s="26">
        <f t="shared" si="692"/>
        <v>19585400</v>
      </c>
      <c r="T778" s="26">
        <f t="shared" si="692"/>
        <v>0</v>
      </c>
      <c r="U778" s="27">
        <f t="shared" si="692"/>
        <v>0</v>
      </c>
      <c r="V778" s="27">
        <f t="shared" si="692"/>
        <v>0</v>
      </c>
      <c r="W778" s="27">
        <f>W779</f>
        <v>19585400</v>
      </c>
      <c r="X778" s="27">
        <f t="shared" si="692"/>
        <v>0</v>
      </c>
      <c r="Y778" s="59"/>
    </row>
    <row r="779" spans="1:25" ht="24">
      <c r="A779" s="28" t="s">
        <v>242</v>
      </c>
      <c r="B779" s="24">
        <v>709</v>
      </c>
      <c r="C779" s="25" t="s">
        <v>510</v>
      </c>
      <c r="D779" s="25" t="s">
        <v>18</v>
      </c>
      <c r="E779" s="25" t="s">
        <v>551</v>
      </c>
      <c r="F779" s="25" t="s">
        <v>243</v>
      </c>
      <c r="G779" s="26">
        <v>19585400</v>
      </c>
      <c r="H779" s="26"/>
      <c r="I779" s="26"/>
      <c r="J779" s="26"/>
      <c r="K779" s="26">
        <f>G779+I779</f>
        <v>19585400</v>
      </c>
      <c r="L779" s="26">
        <f>H779+J779</f>
        <v>0</v>
      </c>
      <c r="M779" s="26">
        <v>19585400</v>
      </c>
      <c r="N779" s="26"/>
      <c r="O779" s="26"/>
      <c r="P779" s="26"/>
      <c r="Q779" s="26">
        <f>M779+O779</f>
        <v>19585400</v>
      </c>
      <c r="R779" s="26">
        <f>N779+P779</f>
        <v>0</v>
      </c>
      <c r="S779" s="26">
        <v>19585400</v>
      </c>
      <c r="T779" s="26"/>
      <c r="U779" s="27"/>
      <c r="V779" s="27"/>
      <c r="W779" s="27">
        <f>S779+U779</f>
        <v>19585400</v>
      </c>
      <c r="X779" s="27">
        <f>T779+V779</f>
        <v>0</v>
      </c>
      <c r="Y779" s="59"/>
    </row>
    <row r="780" spans="1:25" ht="36">
      <c r="A780" s="28" t="s">
        <v>552</v>
      </c>
      <c r="B780" s="24">
        <v>709</v>
      </c>
      <c r="C780" s="25" t="s">
        <v>510</v>
      </c>
      <c r="D780" s="25" t="s">
        <v>18</v>
      </c>
      <c r="E780" s="25" t="s">
        <v>553</v>
      </c>
      <c r="F780" s="25"/>
      <c r="G780" s="26">
        <f t="shared" ref="G780:X780" si="693">G787+G789+G781+G785+G783</f>
        <v>580500</v>
      </c>
      <c r="H780" s="26">
        <f t="shared" si="693"/>
        <v>0</v>
      </c>
      <c r="I780" s="26">
        <f t="shared" si="693"/>
        <v>0</v>
      </c>
      <c r="J780" s="26">
        <f t="shared" si="693"/>
        <v>0</v>
      </c>
      <c r="K780" s="26">
        <f t="shared" si="693"/>
        <v>580500</v>
      </c>
      <c r="L780" s="26">
        <f t="shared" si="693"/>
        <v>0</v>
      </c>
      <c r="M780" s="26">
        <f t="shared" si="693"/>
        <v>0</v>
      </c>
      <c r="N780" s="26">
        <f t="shared" si="693"/>
        <v>0</v>
      </c>
      <c r="O780" s="26">
        <f t="shared" si="693"/>
        <v>0</v>
      </c>
      <c r="P780" s="26">
        <f t="shared" si="693"/>
        <v>0</v>
      </c>
      <c r="Q780" s="26">
        <f t="shared" si="693"/>
        <v>0</v>
      </c>
      <c r="R780" s="26">
        <f t="shared" si="693"/>
        <v>0</v>
      </c>
      <c r="S780" s="26">
        <f t="shared" si="693"/>
        <v>0</v>
      </c>
      <c r="T780" s="26">
        <f t="shared" si="693"/>
        <v>0</v>
      </c>
      <c r="U780" s="27">
        <f t="shared" si="693"/>
        <v>0</v>
      </c>
      <c r="V780" s="27">
        <f t="shared" si="693"/>
        <v>0</v>
      </c>
      <c r="W780" s="27">
        <f t="shared" si="693"/>
        <v>0</v>
      </c>
      <c r="X780" s="27">
        <f t="shared" si="693"/>
        <v>0</v>
      </c>
      <c r="Y780" s="59"/>
    </row>
    <row r="781" spans="1:25" ht="36" hidden="1">
      <c r="A781" s="28" t="s">
        <v>473</v>
      </c>
      <c r="B781" s="24">
        <v>709</v>
      </c>
      <c r="C781" s="25" t="s">
        <v>510</v>
      </c>
      <c r="D781" s="25" t="s">
        <v>18</v>
      </c>
      <c r="E781" s="25" t="s">
        <v>554</v>
      </c>
      <c r="F781" s="25"/>
      <c r="G781" s="26">
        <f t="shared" ref="G781:X781" si="694">G782</f>
        <v>0</v>
      </c>
      <c r="H781" s="26">
        <f t="shared" si="694"/>
        <v>0</v>
      </c>
      <c r="I781" s="26">
        <f t="shared" si="694"/>
        <v>0</v>
      </c>
      <c r="J781" s="26">
        <f t="shared" si="694"/>
        <v>0</v>
      </c>
      <c r="K781" s="26">
        <f>K782</f>
        <v>0</v>
      </c>
      <c r="L781" s="26">
        <f t="shared" si="694"/>
        <v>0</v>
      </c>
      <c r="M781" s="26">
        <f t="shared" si="694"/>
        <v>0</v>
      </c>
      <c r="N781" s="26">
        <f t="shared" si="694"/>
        <v>0</v>
      </c>
      <c r="O781" s="26">
        <f t="shared" si="694"/>
        <v>0</v>
      </c>
      <c r="P781" s="26">
        <f t="shared" si="694"/>
        <v>0</v>
      </c>
      <c r="Q781" s="26">
        <f>Q782</f>
        <v>0</v>
      </c>
      <c r="R781" s="26">
        <f t="shared" si="694"/>
        <v>0</v>
      </c>
      <c r="S781" s="26">
        <f t="shared" si="694"/>
        <v>0</v>
      </c>
      <c r="T781" s="26">
        <f t="shared" si="694"/>
        <v>0</v>
      </c>
      <c r="U781" s="27">
        <f t="shared" si="694"/>
        <v>0</v>
      </c>
      <c r="V781" s="27">
        <f t="shared" si="694"/>
        <v>0</v>
      </c>
      <c r="W781" s="27">
        <f>W782</f>
        <v>0</v>
      </c>
      <c r="X781" s="27">
        <f t="shared" si="694"/>
        <v>0</v>
      </c>
      <c r="Y781" s="59"/>
    </row>
    <row r="782" spans="1:25" ht="24" hidden="1">
      <c r="A782" s="28" t="s">
        <v>242</v>
      </c>
      <c r="B782" s="24">
        <v>709</v>
      </c>
      <c r="C782" s="25" t="s">
        <v>510</v>
      </c>
      <c r="D782" s="25" t="s">
        <v>18</v>
      </c>
      <c r="E782" s="25" t="s">
        <v>554</v>
      </c>
      <c r="F782" s="25" t="s">
        <v>243</v>
      </c>
      <c r="G782" s="26">
        <v>0</v>
      </c>
      <c r="H782" s="26">
        <f>G782</f>
        <v>0</v>
      </c>
      <c r="I782" s="26"/>
      <c r="J782" s="26">
        <f>I782</f>
        <v>0</v>
      </c>
      <c r="K782" s="26">
        <f>G782+I782</f>
        <v>0</v>
      </c>
      <c r="L782" s="26">
        <f>H782+J782</f>
        <v>0</v>
      </c>
      <c r="M782" s="26">
        <v>0</v>
      </c>
      <c r="N782" s="26">
        <f>M782</f>
        <v>0</v>
      </c>
      <c r="O782" s="26"/>
      <c r="P782" s="26">
        <f>O782</f>
        <v>0</v>
      </c>
      <c r="Q782" s="26">
        <f>M782+O782</f>
        <v>0</v>
      </c>
      <c r="R782" s="26">
        <f>N782+P782</f>
        <v>0</v>
      </c>
      <c r="S782" s="26">
        <v>0</v>
      </c>
      <c r="T782" s="26">
        <f>S782</f>
        <v>0</v>
      </c>
      <c r="U782" s="27"/>
      <c r="V782" s="27">
        <f>U782</f>
        <v>0</v>
      </c>
      <c r="W782" s="27">
        <f>S782+U782</f>
        <v>0</v>
      </c>
      <c r="X782" s="27">
        <f>T782+V782</f>
        <v>0</v>
      </c>
      <c r="Y782" s="59"/>
    </row>
    <row r="783" spans="1:25" ht="60" hidden="1">
      <c r="A783" s="28" t="s">
        <v>544</v>
      </c>
      <c r="B783" s="24">
        <v>709</v>
      </c>
      <c r="C783" s="25" t="s">
        <v>510</v>
      </c>
      <c r="D783" s="25" t="s">
        <v>18</v>
      </c>
      <c r="E783" s="25" t="s">
        <v>555</v>
      </c>
      <c r="F783" s="25"/>
      <c r="G783" s="26">
        <f t="shared" ref="G783:X783" si="695">G784</f>
        <v>0</v>
      </c>
      <c r="H783" s="26">
        <f t="shared" si="695"/>
        <v>0</v>
      </c>
      <c r="I783" s="26">
        <f t="shared" si="695"/>
        <v>0</v>
      </c>
      <c r="J783" s="26">
        <f t="shared" si="695"/>
        <v>0</v>
      </c>
      <c r="K783" s="26">
        <f t="shared" si="695"/>
        <v>0</v>
      </c>
      <c r="L783" s="26">
        <f t="shared" si="695"/>
        <v>0</v>
      </c>
      <c r="M783" s="26">
        <f t="shared" si="695"/>
        <v>0</v>
      </c>
      <c r="N783" s="26">
        <f t="shared" si="695"/>
        <v>0</v>
      </c>
      <c r="O783" s="26">
        <f t="shared" si="695"/>
        <v>0</v>
      </c>
      <c r="P783" s="26">
        <f t="shared" si="695"/>
        <v>0</v>
      </c>
      <c r="Q783" s="26">
        <f t="shared" si="695"/>
        <v>0</v>
      </c>
      <c r="R783" s="26">
        <f t="shared" si="695"/>
        <v>0</v>
      </c>
      <c r="S783" s="26">
        <f t="shared" si="695"/>
        <v>0</v>
      </c>
      <c r="T783" s="26">
        <f t="shared" si="695"/>
        <v>0</v>
      </c>
      <c r="U783" s="27">
        <f t="shared" si="695"/>
        <v>0</v>
      </c>
      <c r="V783" s="27">
        <f t="shared" si="695"/>
        <v>0</v>
      </c>
      <c r="W783" s="27">
        <f t="shared" si="695"/>
        <v>0</v>
      </c>
      <c r="X783" s="27">
        <f t="shared" si="695"/>
        <v>0</v>
      </c>
      <c r="Y783" s="59"/>
    </row>
    <row r="784" spans="1:25" ht="24" hidden="1">
      <c r="A784" s="28" t="s">
        <v>242</v>
      </c>
      <c r="B784" s="24">
        <v>709</v>
      </c>
      <c r="C784" s="25" t="s">
        <v>510</v>
      </c>
      <c r="D784" s="25" t="s">
        <v>18</v>
      </c>
      <c r="E784" s="25" t="s">
        <v>555</v>
      </c>
      <c r="F784" s="25" t="s">
        <v>243</v>
      </c>
      <c r="G784" s="26"/>
      <c r="H784" s="26"/>
      <c r="I784" s="26"/>
      <c r="J784" s="26">
        <f>I784</f>
        <v>0</v>
      </c>
      <c r="K784" s="26">
        <f>G784+I784</f>
        <v>0</v>
      </c>
      <c r="L784" s="26">
        <f>H784+J784</f>
        <v>0</v>
      </c>
      <c r="M784" s="26"/>
      <c r="N784" s="26"/>
      <c r="O784" s="26"/>
      <c r="P784" s="26"/>
      <c r="Q784" s="26">
        <f>M784+O784</f>
        <v>0</v>
      </c>
      <c r="R784" s="26">
        <f>N784+P784</f>
        <v>0</v>
      </c>
      <c r="S784" s="26"/>
      <c r="T784" s="26"/>
      <c r="U784" s="27"/>
      <c r="V784" s="27"/>
      <c r="W784" s="26">
        <f>S784+U784</f>
        <v>0</v>
      </c>
      <c r="X784" s="26">
        <f>T784+V784</f>
        <v>0</v>
      </c>
      <c r="Y784" s="59"/>
    </row>
    <row r="785" spans="1:25" ht="48" hidden="1">
      <c r="A785" s="28" t="s">
        <v>475</v>
      </c>
      <c r="B785" s="24">
        <v>709</v>
      </c>
      <c r="C785" s="25" t="s">
        <v>510</v>
      </c>
      <c r="D785" s="25" t="s">
        <v>18</v>
      </c>
      <c r="E785" s="25" t="s">
        <v>556</v>
      </c>
      <c r="F785" s="25"/>
      <c r="G785" s="26">
        <f t="shared" ref="G785:X785" si="696">G786</f>
        <v>0</v>
      </c>
      <c r="H785" s="26">
        <f t="shared" si="696"/>
        <v>0</v>
      </c>
      <c r="I785" s="26">
        <f t="shared" si="696"/>
        <v>0</v>
      </c>
      <c r="J785" s="26">
        <f t="shared" si="696"/>
        <v>0</v>
      </c>
      <c r="K785" s="26">
        <f>K786</f>
        <v>0</v>
      </c>
      <c r="L785" s="26">
        <f t="shared" si="696"/>
        <v>0</v>
      </c>
      <c r="M785" s="26">
        <f t="shared" si="696"/>
        <v>0</v>
      </c>
      <c r="N785" s="26">
        <f t="shared" si="696"/>
        <v>0</v>
      </c>
      <c r="O785" s="26">
        <f t="shared" si="696"/>
        <v>0</v>
      </c>
      <c r="P785" s="26">
        <f t="shared" si="696"/>
        <v>0</v>
      </c>
      <c r="Q785" s="26">
        <f>Q786</f>
        <v>0</v>
      </c>
      <c r="R785" s="26">
        <f t="shared" si="696"/>
        <v>0</v>
      </c>
      <c r="S785" s="26">
        <f t="shared" si="696"/>
        <v>0</v>
      </c>
      <c r="T785" s="26">
        <f t="shared" si="696"/>
        <v>0</v>
      </c>
      <c r="U785" s="27">
        <f t="shared" si="696"/>
        <v>0</v>
      </c>
      <c r="V785" s="27">
        <f t="shared" si="696"/>
        <v>0</v>
      </c>
      <c r="W785" s="27">
        <f>W786</f>
        <v>0</v>
      </c>
      <c r="X785" s="27">
        <f t="shared" si="696"/>
        <v>0</v>
      </c>
      <c r="Y785" s="59"/>
    </row>
    <row r="786" spans="1:25" ht="24" hidden="1">
      <c r="A786" s="28" t="s">
        <v>242</v>
      </c>
      <c r="B786" s="24">
        <v>709</v>
      </c>
      <c r="C786" s="25" t="s">
        <v>510</v>
      </c>
      <c r="D786" s="25" t="s">
        <v>18</v>
      </c>
      <c r="E786" s="25" t="s">
        <v>556</v>
      </c>
      <c r="F786" s="25" t="s">
        <v>243</v>
      </c>
      <c r="G786" s="26"/>
      <c r="H786" s="26"/>
      <c r="I786" s="26"/>
      <c r="J786" s="26"/>
      <c r="K786" s="26">
        <f>G786+I786</f>
        <v>0</v>
      </c>
      <c r="L786" s="26">
        <f>H786+J786</f>
        <v>0</v>
      </c>
      <c r="M786" s="26">
        <v>0</v>
      </c>
      <c r="N786" s="26"/>
      <c r="O786" s="26"/>
      <c r="P786" s="26"/>
      <c r="Q786" s="26">
        <f>M786+O786</f>
        <v>0</v>
      </c>
      <c r="R786" s="26">
        <f>N786+P786</f>
        <v>0</v>
      </c>
      <c r="S786" s="26">
        <v>0</v>
      </c>
      <c r="T786" s="26"/>
      <c r="U786" s="27"/>
      <c r="V786" s="27"/>
      <c r="W786" s="27">
        <f>S786+U786</f>
        <v>0</v>
      </c>
      <c r="X786" s="27">
        <f>T786+V786</f>
        <v>0</v>
      </c>
      <c r="Y786" s="59"/>
    </row>
    <row r="787" spans="1:25" ht="24">
      <c r="A787" s="28" t="s">
        <v>269</v>
      </c>
      <c r="B787" s="24">
        <v>709</v>
      </c>
      <c r="C787" s="25" t="s">
        <v>510</v>
      </c>
      <c r="D787" s="25" t="s">
        <v>18</v>
      </c>
      <c r="E787" s="25" t="s">
        <v>557</v>
      </c>
      <c r="F787" s="25"/>
      <c r="G787" s="26">
        <f t="shared" ref="G787:X787" si="697">G788</f>
        <v>580500</v>
      </c>
      <c r="H787" s="26">
        <f t="shared" si="697"/>
        <v>0</v>
      </c>
      <c r="I787" s="26">
        <f t="shared" si="697"/>
        <v>0</v>
      </c>
      <c r="J787" s="26">
        <f t="shared" si="697"/>
        <v>0</v>
      </c>
      <c r="K787" s="26">
        <f>K788</f>
        <v>580500</v>
      </c>
      <c r="L787" s="26">
        <f t="shared" si="697"/>
        <v>0</v>
      </c>
      <c r="M787" s="26">
        <f t="shared" si="697"/>
        <v>0</v>
      </c>
      <c r="N787" s="26">
        <f t="shared" si="697"/>
        <v>0</v>
      </c>
      <c r="O787" s="26">
        <f t="shared" si="697"/>
        <v>0</v>
      </c>
      <c r="P787" s="26">
        <f t="shared" si="697"/>
        <v>0</v>
      </c>
      <c r="Q787" s="26">
        <f>Q788</f>
        <v>0</v>
      </c>
      <c r="R787" s="26">
        <f t="shared" si="697"/>
        <v>0</v>
      </c>
      <c r="S787" s="26">
        <f t="shared" si="697"/>
        <v>0</v>
      </c>
      <c r="T787" s="26">
        <f t="shared" si="697"/>
        <v>0</v>
      </c>
      <c r="U787" s="27">
        <f t="shared" si="697"/>
        <v>0</v>
      </c>
      <c r="V787" s="27">
        <f t="shared" si="697"/>
        <v>0</v>
      </c>
      <c r="W787" s="27">
        <f>W788</f>
        <v>0</v>
      </c>
      <c r="X787" s="27">
        <f t="shared" si="697"/>
        <v>0</v>
      </c>
      <c r="Y787" s="59"/>
    </row>
    <row r="788" spans="1:25" ht="24">
      <c r="A788" s="28" t="s">
        <v>242</v>
      </c>
      <c r="B788" s="24">
        <v>709</v>
      </c>
      <c r="C788" s="25" t="s">
        <v>510</v>
      </c>
      <c r="D788" s="25" t="s">
        <v>18</v>
      </c>
      <c r="E788" s="25" t="s">
        <v>557</v>
      </c>
      <c r="F788" s="25" t="s">
        <v>243</v>
      </c>
      <c r="G788" s="26">
        <v>580500</v>
      </c>
      <c r="H788" s="26"/>
      <c r="I788" s="26"/>
      <c r="J788" s="26"/>
      <c r="K788" s="26">
        <f>G788+I788</f>
        <v>580500</v>
      </c>
      <c r="L788" s="26">
        <f>H788+J788</f>
        <v>0</v>
      </c>
      <c r="M788" s="26">
        <v>0</v>
      </c>
      <c r="N788" s="26"/>
      <c r="O788" s="26"/>
      <c r="P788" s="26"/>
      <c r="Q788" s="26">
        <f>M788+O788</f>
        <v>0</v>
      </c>
      <c r="R788" s="26">
        <f>N788+P788</f>
        <v>0</v>
      </c>
      <c r="S788" s="26">
        <v>0</v>
      </c>
      <c r="T788" s="26"/>
      <c r="U788" s="27"/>
      <c r="V788" s="27"/>
      <c r="W788" s="27">
        <f>S788+U788</f>
        <v>0</v>
      </c>
      <c r="X788" s="27">
        <f>T788+V788</f>
        <v>0</v>
      </c>
      <c r="Y788" s="59"/>
    </row>
    <row r="789" spans="1:25" ht="24" hidden="1">
      <c r="A789" s="28" t="s">
        <v>271</v>
      </c>
      <c r="B789" s="24">
        <v>709</v>
      </c>
      <c r="C789" s="25" t="s">
        <v>510</v>
      </c>
      <c r="D789" s="25" t="s">
        <v>18</v>
      </c>
      <c r="E789" s="25" t="s">
        <v>558</v>
      </c>
      <c r="F789" s="25"/>
      <c r="G789" s="26">
        <f t="shared" ref="G789:X789" si="698">G790</f>
        <v>0</v>
      </c>
      <c r="H789" s="26">
        <f t="shared" si="698"/>
        <v>0</v>
      </c>
      <c r="I789" s="26">
        <f t="shared" si="698"/>
        <v>0</v>
      </c>
      <c r="J789" s="26">
        <f t="shared" si="698"/>
        <v>0</v>
      </c>
      <c r="K789" s="26">
        <f>K790</f>
        <v>0</v>
      </c>
      <c r="L789" s="26">
        <f t="shared" si="698"/>
        <v>0</v>
      </c>
      <c r="M789" s="26">
        <f t="shared" si="698"/>
        <v>0</v>
      </c>
      <c r="N789" s="26">
        <f t="shared" si="698"/>
        <v>0</v>
      </c>
      <c r="O789" s="26">
        <f t="shared" si="698"/>
        <v>0</v>
      </c>
      <c r="P789" s="26">
        <f t="shared" si="698"/>
        <v>0</v>
      </c>
      <c r="Q789" s="26">
        <f>Q790</f>
        <v>0</v>
      </c>
      <c r="R789" s="26">
        <f t="shared" si="698"/>
        <v>0</v>
      </c>
      <c r="S789" s="26">
        <f t="shared" si="698"/>
        <v>0</v>
      </c>
      <c r="T789" s="26">
        <f t="shared" si="698"/>
        <v>0</v>
      </c>
      <c r="U789" s="27">
        <f t="shared" si="698"/>
        <v>0</v>
      </c>
      <c r="V789" s="27">
        <f t="shared" si="698"/>
        <v>0</v>
      </c>
      <c r="W789" s="27">
        <f>W790</f>
        <v>0</v>
      </c>
      <c r="X789" s="27">
        <f t="shared" si="698"/>
        <v>0</v>
      </c>
      <c r="Y789" s="59"/>
    </row>
    <row r="790" spans="1:25" ht="24" hidden="1">
      <c r="A790" s="28" t="s">
        <v>242</v>
      </c>
      <c r="B790" s="24">
        <v>709</v>
      </c>
      <c r="C790" s="25" t="s">
        <v>510</v>
      </c>
      <c r="D790" s="25" t="s">
        <v>18</v>
      </c>
      <c r="E790" s="25" t="s">
        <v>558</v>
      </c>
      <c r="F790" s="25" t="s">
        <v>243</v>
      </c>
      <c r="G790" s="26">
        <v>0</v>
      </c>
      <c r="H790" s="26"/>
      <c r="I790" s="26"/>
      <c r="J790" s="26"/>
      <c r="K790" s="26">
        <f>G790+I790</f>
        <v>0</v>
      </c>
      <c r="L790" s="26">
        <f>H790+J790</f>
        <v>0</v>
      </c>
      <c r="M790" s="26">
        <v>0</v>
      </c>
      <c r="N790" s="26"/>
      <c r="O790" s="26"/>
      <c r="P790" s="26"/>
      <c r="Q790" s="26">
        <f>M790+O790</f>
        <v>0</v>
      </c>
      <c r="R790" s="26">
        <f>N790+P790</f>
        <v>0</v>
      </c>
      <c r="S790" s="26">
        <v>0</v>
      </c>
      <c r="T790" s="26"/>
      <c r="U790" s="27"/>
      <c r="V790" s="27"/>
      <c r="W790" s="27">
        <f>S790+U790</f>
        <v>0</v>
      </c>
      <c r="X790" s="27">
        <f>T790+V790</f>
        <v>0</v>
      </c>
      <c r="Y790" s="59"/>
    </row>
    <row r="791" spans="1:25" hidden="1">
      <c r="A791" s="28" t="s">
        <v>559</v>
      </c>
      <c r="B791" s="24">
        <v>709</v>
      </c>
      <c r="C791" s="25" t="s">
        <v>510</v>
      </c>
      <c r="D791" s="25" t="s">
        <v>18</v>
      </c>
      <c r="E791" s="25" t="s">
        <v>560</v>
      </c>
      <c r="F791" s="25"/>
      <c r="G791" s="26">
        <f t="shared" ref="G791:X792" si="699">G792</f>
        <v>0</v>
      </c>
      <c r="H791" s="26">
        <f t="shared" si="699"/>
        <v>0</v>
      </c>
      <c r="I791" s="26">
        <f t="shared" si="699"/>
        <v>0</v>
      </c>
      <c r="J791" s="26">
        <f t="shared" si="699"/>
        <v>0</v>
      </c>
      <c r="K791" s="26">
        <f t="shared" si="699"/>
        <v>0</v>
      </c>
      <c r="L791" s="26">
        <f t="shared" si="699"/>
        <v>0</v>
      </c>
      <c r="M791" s="26">
        <f t="shared" si="699"/>
        <v>0</v>
      </c>
      <c r="N791" s="26">
        <f t="shared" si="699"/>
        <v>0</v>
      </c>
      <c r="O791" s="26">
        <f t="shared" si="699"/>
        <v>0</v>
      </c>
      <c r="P791" s="26">
        <f t="shared" si="699"/>
        <v>0</v>
      </c>
      <c r="Q791" s="26">
        <f t="shared" si="699"/>
        <v>0</v>
      </c>
      <c r="R791" s="26">
        <f t="shared" si="699"/>
        <v>0</v>
      </c>
      <c r="S791" s="26">
        <f t="shared" si="699"/>
        <v>0</v>
      </c>
      <c r="T791" s="26">
        <f t="shared" si="699"/>
        <v>0</v>
      </c>
      <c r="U791" s="26">
        <f t="shared" si="699"/>
        <v>0</v>
      </c>
      <c r="V791" s="26">
        <f t="shared" si="699"/>
        <v>0</v>
      </c>
      <c r="W791" s="26">
        <f t="shared" si="699"/>
        <v>0</v>
      </c>
      <c r="X791" s="26">
        <f t="shared" si="699"/>
        <v>0</v>
      </c>
      <c r="Y791" s="59"/>
    </row>
    <row r="792" spans="1:25" hidden="1">
      <c r="A792" s="28" t="s">
        <v>481</v>
      </c>
      <c r="B792" s="24">
        <v>709</v>
      </c>
      <c r="C792" s="25" t="s">
        <v>510</v>
      </c>
      <c r="D792" s="25" t="s">
        <v>18</v>
      </c>
      <c r="E792" s="25" t="s">
        <v>561</v>
      </c>
      <c r="F792" s="25"/>
      <c r="G792" s="26">
        <f>G793</f>
        <v>0</v>
      </c>
      <c r="H792" s="26">
        <f>H793</f>
        <v>0</v>
      </c>
      <c r="I792" s="26">
        <f>I793</f>
        <v>0</v>
      </c>
      <c r="J792" s="26">
        <f t="shared" si="699"/>
        <v>0</v>
      </c>
      <c r="K792" s="26">
        <f t="shared" si="699"/>
        <v>0</v>
      </c>
      <c r="L792" s="26">
        <f t="shared" si="699"/>
        <v>0</v>
      </c>
      <c r="M792" s="26">
        <f t="shared" si="699"/>
        <v>0</v>
      </c>
      <c r="N792" s="26">
        <f t="shared" si="699"/>
        <v>0</v>
      </c>
      <c r="O792" s="26">
        <f t="shared" si="699"/>
        <v>0</v>
      </c>
      <c r="P792" s="26">
        <f t="shared" si="699"/>
        <v>0</v>
      </c>
      <c r="Q792" s="26">
        <f t="shared" si="699"/>
        <v>0</v>
      </c>
      <c r="R792" s="26">
        <f t="shared" si="699"/>
        <v>0</v>
      </c>
      <c r="S792" s="26">
        <f t="shared" si="699"/>
        <v>0</v>
      </c>
      <c r="T792" s="26">
        <f t="shared" si="699"/>
        <v>0</v>
      </c>
      <c r="U792" s="26">
        <f t="shared" si="699"/>
        <v>0</v>
      </c>
      <c r="V792" s="26">
        <f t="shared" si="699"/>
        <v>0</v>
      </c>
      <c r="W792" s="26">
        <f t="shared" si="699"/>
        <v>0</v>
      </c>
      <c r="X792" s="26">
        <f t="shared" si="699"/>
        <v>0</v>
      </c>
      <c r="Y792" s="59"/>
    </row>
    <row r="793" spans="1:25" ht="24" hidden="1">
      <c r="A793" s="28" t="s">
        <v>242</v>
      </c>
      <c r="B793" s="24">
        <v>709</v>
      </c>
      <c r="C793" s="25" t="s">
        <v>510</v>
      </c>
      <c r="D793" s="25" t="s">
        <v>18</v>
      </c>
      <c r="E793" s="25" t="s">
        <v>561</v>
      </c>
      <c r="F793" s="25" t="s">
        <v>243</v>
      </c>
      <c r="G793" s="26"/>
      <c r="H793" s="26"/>
      <c r="I793" s="26"/>
      <c r="J793" s="26"/>
      <c r="K793" s="26">
        <f>G793+I793</f>
        <v>0</v>
      </c>
      <c r="L793" s="26">
        <f>H793+J793</f>
        <v>0</v>
      </c>
      <c r="M793" s="26">
        <v>0</v>
      </c>
      <c r="N793" s="26">
        <v>0</v>
      </c>
      <c r="O793" s="26"/>
      <c r="P793" s="26"/>
      <c r="Q793" s="26">
        <f>M793+O793</f>
        <v>0</v>
      </c>
      <c r="R793" s="26">
        <f>N793+P793</f>
        <v>0</v>
      </c>
      <c r="S793" s="26">
        <v>0</v>
      </c>
      <c r="T793" s="26">
        <v>0</v>
      </c>
      <c r="U793" s="27"/>
      <c r="V793" s="27"/>
      <c r="W793" s="27">
        <f t="shared" ref="W793:X793" si="700">S793+U793</f>
        <v>0</v>
      </c>
      <c r="X793" s="27">
        <f t="shared" si="700"/>
        <v>0</v>
      </c>
      <c r="Y793" s="59"/>
    </row>
    <row r="794" spans="1:25" ht="24">
      <c r="A794" s="28" t="s">
        <v>562</v>
      </c>
      <c r="B794" s="24">
        <v>709</v>
      </c>
      <c r="C794" s="25" t="s">
        <v>510</v>
      </c>
      <c r="D794" s="25" t="s">
        <v>18</v>
      </c>
      <c r="E794" s="25" t="s">
        <v>563</v>
      </c>
      <c r="F794" s="25"/>
      <c r="G794" s="26">
        <f t="shared" ref="G794:X794" si="701">G795+G802+G805</f>
        <v>27266376.93</v>
      </c>
      <c r="H794" s="26">
        <f t="shared" si="701"/>
        <v>0</v>
      </c>
      <c r="I794" s="26">
        <f t="shared" si="701"/>
        <v>0</v>
      </c>
      <c r="J794" s="26">
        <f t="shared" si="701"/>
        <v>0</v>
      </c>
      <c r="K794" s="26">
        <f t="shared" si="701"/>
        <v>27266376.93</v>
      </c>
      <c r="L794" s="26">
        <f t="shared" si="701"/>
        <v>0</v>
      </c>
      <c r="M794" s="26">
        <f t="shared" si="701"/>
        <v>27439604.93</v>
      </c>
      <c r="N794" s="26">
        <f t="shared" si="701"/>
        <v>0</v>
      </c>
      <c r="O794" s="26">
        <f t="shared" si="701"/>
        <v>0</v>
      </c>
      <c r="P794" s="26">
        <f t="shared" si="701"/>
        <v>0</v>
      </c>
      <c r="Q794" s="26">
        <f t="shared" si="701"/>
        <v>27439604.93</v>
      </c>
      <c r="R794" s="26">
        <f t="shared" si="701"/>
        <v>0</v>
      </c>
      <c r="S794" s="26">
        <f t="shared" si="701"/>
        <v>27439604.93</v>
      </c>
      <c r="T794" s="26">
        <f t="shared" si="701"/>
        <v>0</v>
      </c>
      <c r="U794" s="26">
        <f t="shared" si="701"/>
        <v>0</v>
      </c>
      <c r="V794" s="26">
        <f t="shared" si="701"/>
        <v>0</v>
      </c>
      <c r="W794" s="26">
        <f t="shared" si="701"/>
        <v>27439604.93</v>
      </c>
      <c r="X794" s="26">
        <f t="shared" si="701"/>
        <v>0</v>
      </c>
      <c r="Y794" s="59"/>
    </row>
    <row r="795" spans="1:25" ht="24">
      <c r="A795" s="28" t="s">
        <v>564</v>
      </c>
      <c r="B795" s="24">
        <v>709</v>
      </c>
      <c r="C795" s="25" t="s">
        <v>510</v>
      </c>
      <c r="D795" s="25" t="s">
        <v>18</v>
      </c>
      <c r="E795" s="25" t="s">
        <v>565</v>
      </c>
      <c r="F795" s="25"/>
      <c r="G795" s="26">
        <f t="shared" ref="G795:X795" si="702">G796+G800+G798</f>
        <v>27266376.93</v>
      </c>
      <c r="H795" s="26">
        <f t="shared" si="702"/>
        <v>0</v>
      </c>
      <c r="I795" s="26">
        <f t="shared" si="702"/>
        <v>0</v>
      </c>
      <c r="J795" s="26">
        <f t="shared" si="702"/>
        <v>0</v>
      </c>
      <c r="K795" s="26">
        <f t="shared" si="702"/>
        <v>27266376.93</v>
      </c>
      <c r="L795" s="26">
        <f t="shared" si="702"/>
        <v>0</v>
      </c>
      <c r="M795" s="26">
        <f t="shared" si="702"/>
        <v>27439604.93</v>
      </c>
      <c r="N795" s="26">
        <f t="shared" si="702"/>
        <v>0</v>
      </c>
      <c r="O795" s="26">
        <f t="shared" si="702"/>
        <v>0</v>
      </c>
      <c r="P795" s="26">
        <f t="shared" si="702"/>
        <v>0</v>
      </c>
      <c r="Q795" s="26">
        <f t="shared" si="702"/>
        <v>27439604.93</v>
      </c>
      <c r="R795" s="26">
        <f t="shared" si="702"/>
        <v>0</v>
      </c>
      <c r="S795" s="26">
        <f t="shared" si="702"/>
        <v>27439604.93</v>
      </c>
      <c r="T795" s="26">
        <f t="shared" si="702"/>
        <v>0</v>
      </c>
      <c r="U795" s="26">
        <f t="shared" si="702"/>
        <v>0</v>
      </c>
      <c r="V795" s="26">
        <f t="shared" si="702"/>
        <v>0</v>
      </c>
      <c r="W795" s="26">
        <f t="shared" si="702"/>
        <v>27439604.93</v>
      </c>
      <c r="X795" s="26">
        <f t="shared" si="702"/>
        <v>0</v>
      </c>
      <c r="Y795" s="59"/>
    </row>
    <row r="796" spans="1:25" ht="45.75" customHeight="1">
      <c r="A796" s="28" t="s">
        <v>33</v>
      </c>
      <c r="B796" s="24">
        <v>709</v>
      </c>
      <c r="C796" s="25" t="s">
        <v>510</v>
      </c>
      <c r="D796" s="25" t="s">
        <v>18</v>
      </c>
      <c r="E796" s="25" t="s">
        <v>566</v>
      </c>
      <c r="F796" s="25"/>
      <c r="G796" s="26">
        <f t="shared" ref="G796:X796" si="703">G797</f>
        <v>545000</v>
      </c>
      <c r="H796" s="26">
        <f t="shared" si="703"/>
        <v>0</v>
      </c>
      <c r="I796" s="26">
        <f t="shared" si="703"/>
        <v>0</v>
      </c>
      <c r="J796" s="26">
        <f t="shared" si="703"/>
        <v>0</v>
      </c>
      <c r="K796" s="26">
        <f>K797</f>
        <v>545000</v>
      </c>
      <c r="L796" s="26">
        <f t="shared" si="703"/>
        <v>0</v>
      </c>
      <c r="M796" s="26">
        <f t="shared" si="703"/>
        <v>545000</v>
      </c>
      <c r="N796" s="26">
        <f t="shared" si="703"/>
        <v>0</v>
      </c>
      <c r="O796" s="26">
        <f t="shared" si="703"/>
        <v>0</v>
      </c>
      <c r="P796" s="26">
        <f t="shared" si="703"/>
        <v>0</v>
      </c>
      <c r="Q796" s="26">
        <f>Q797</f>
        <v>545000</v>
      </c>
      <c r="R796" s="26">
        <f t="shared" si="703"/>
        <v>0</v>
      </c>
      <c r="S796" s="26">
        <f t="shared" si="703"/>
        <v>545000</v>
      </c>
      <c r="T796" s="26">
        <f t="shared" si="703"/>
        <v>0</v>
      </c>
      <c r="U796" s="27">
        <f t="shared" si="703"/>
        <v>0</v>
      </c>
      <c r="V796" s="27">
        <f t="shared" si="703"/>
        <v>0</v>
      </c>
      <c r="W796" s="27">
        <f>W797</f>
        <v>545000</v>
      </c>
      <c r="X796" s="27">
        <f t="shared" si="703"/>
        <v>0</v>
      </c>
      <c r="Y796" s="59"/>
    </row>
    <row r="797" spans="1:25" ht="24">
      <c r="A797" s="28" t="s">
        <v>242</v>
      </c>
      <c r="B797" s="24">
        <v>709</v>
      </c>
      <c r="C797" s="25" t="s">
        <v>510</v>
      </c>
      <c r="D797" s="25" t="s">
        <v>18</v>
      </c>
      <c r="E797" s="25" t="s">
        <v>566</v>
      </c>
      <c r="F797" s="25" t="s">
        <v>243</v>
      </c>
      <c r="G797" s="26">
        <v>545000</v>
      </c>
      <c r="H797" s="26"/>
      <c r="I797" s="26"/>
      <c r="J797" s="26"/>
      <c r="K797" s="26">
        <f t="shared" ref="K797:L797" si="704">G797+I797</f>
        <v>545000</v>
      </c>
      <c r="L797" s="26">
        <f t="shared" si="704"/>
        <v>0</v>
      </c>
      <c r="M797" s="26">
        <v>545000</v>
      </c>
      <c r="N797" s="26"/>
      <c r="O797" s="26"/>
      <c r="P797" s="26"/>
      <c r="Q797" s="26">
        <f t="shared" ref="Q797:R797" si="705">M797+O797</f>
        <v>545000</v>
      </c>
      <c r="R797" s="26">
        <f t="shared" si="705"/>
        <v>0</v>
      </c>
      <c r="S797" s="26">
        <v>545000</v>
      </c>
      <c r="T797" s="26"/>
      <c r="U797" s="27"/>
      <c r="V797" s="27"/>
      <c r="W797" s="27">
        <f t="shared" ref="W797:X797" si="706">S797+U797</f>
        <v>545000</v>
      </c>
      <c r="X797" s="27">
        <f t="shared" si="706"/>
        <v>0</v>
      </c>
      <c r="Y797" s="59"/>
    </row>
    <row r="798" spans="1:25" ht="36">
      <c r="A798" s="29" t="s">
        <v>267</v>
      </c>
      <c r="B798" s="24">
        <v>709</v>
      </c>
      <c r="C798" s="25" t="s">
        <v>510</v>
      </c>
      <c r="D798" s="25" t="s">
        <v>18</v>
      </c>
      <c r="E798" s="25" t="s">
        <v>567</v>
      </c>
      <c r="F798" s="24"/>
      <c r="G798" s="26">
        <f t="shared" ref="G798:X798" si="707">G799</f>
        <v>26721376.93</v>
      </c>
      <c r="H798" s="26">
        <f t="shared" si="707"/>
        <v>0</v>
      </c>
      <c r="I798" s="26">
        <f t="shared" si="707"/>
        <v>0</v>
      </c>
      <c r="J798" s="26">
        <f t="shared" si="707"/>
        <v>0</v>
      </c>
      <c r="K798" s="26">
        <f>K799</f>
        <v>26721376.93</v>
      </c>
      <c r="L798" s="26">
        <f t="shared" si="707"/>
        <v>0</v>
      </c>
      <c r="M798" s="26">
        <f t="shared" si="707"/>
        <v>26894604.93</v>
      </c>
      <c r="N798" s="26">
        <f t="shared" si="707"/>
        <v>0</v>
      </c>
      <c r="O798" s="26">
        <f t="shared" si="707"/>
        <v>0</v>
      </c>
      <c r="P798" s="26">
        <f t="shared" si="707"/>
        <v>0</v>
      </c>
      <c r="Q798" s="26">
        <f>Q799</f>
        <v>26894604.93</v>
      </c>
      <c r="R798" s="26">
        <f t="shared" si="707"/>
        <v>0</v>
      </c>
      <c r="S798" s="26">
        <f t="shared" si="707"/>
        <v>26894604.93</v>
      </c>
      <c r="T798" s="26">
        <f t="shared" si="707"/>
        <v>0</v>
      </c>
      <c r="U798" s="27">
        <f t="shared" si="707"/>
        <v>0</v>
      </c>
      <c r="V798" s="27">
        <f t="shared" si="707"/>
        <v>0</v>
      </c>
      <c r="W798" s="27">
        <f>W799</f>
        <v>26894604.93</v>
      </c>
      <c r="X798" s="27">
        <f t="shared" si="707"/>
        <v>0</v>
      </c>
      <c r="Y798" s="59"/>
    </row>
    <row r="799" spans="1:25" ht="24">
      <c r="A799" s="28" t="s">
        <v>242</v>
      </c>
      <c r="B799" s="24">
        <v>709</v>
      </c>
      <c r="C799" s="25" t="s">
        <v>510</v>
      </c>
      <c r="D799" s="25" t="s">
        <v>18</v>
      </c>
      <c r="E799" s="25" t="s">
        <v>567</v>
      </c>
      <c r="F799" s="24">
        <v>600</v>
      </c>
      <c r="G799" s="26">
        <v>26721376.93</v>
      </c>
      <c r="H799" s="26"/>
      <c r="I799" s="26"/>
      <c r="J799" s="26"/>
      <c r="K799" s="26">
        <f>G799+I799</f>
        <v>26721376.93</v>
      </c>
      <c r="L799" s="26">
        <f>H799+J799</f>
        <v>0</v>
      </c>
      <c r="M799" s="26">
        <v>26894604.93</v>
      </c>
      <c r="N799" s="26"/>
      <c r="O799" s="26"/>
      <c r="P799" s="26"/>
      <c r="Q799" s="26">
        <f>M799+O799</f>
        <v>26894604.93</v>
      </c>
      <c r="R799" s="26">
        <f>N799+P799</f>
        <v>0</v>
      </c>
      <c r="S799" s="26">
        <v>26894604.93</v>
      </c>
      <c r="T799" s="26"/>
      <c r="U799" s="26"/>
      <c r="V799" s="27"/>
      <c r="W799" s="27">
        <f>S799+U799</f>
        <v>26894604.93</v>
      </c>
      <c r="X799" s="27">
        <f>T799+V799</f>
        <v>0</v>
      </c>
      <c r="Y799" s="59"/>
    </row>
    <row r="800" spans="1:25" ht="24" hidden="1">
      <c r="A800" s="28" t="s">
        <v>550</v>
      </c>
      <c r="B800" s="24">
        <v>709</v>
      </c>
      <c r="C800" s="25" t="s">
        <v>510</v>
      </c>
      <c r="D800" s="25" t="s">
        <v>18</v>
      </c>
      <c r="E800" s="25" t="s">
        <v>568</v>
      </c>
      <c r="F800" s="25"/>
      <c r="G800" s="26">
        <f t="shared" ref="G800:X800" si="708">G801</f>
        <v>0</v>
      </c>
      <c r="H800" s="26">
        <f t="shared" si="708"/>
        <v>0</v>
      </c>
      <c r="I800" s="26">
        <f t="shared" si="708"/>
        <v>0</v>
      </c>
      <c r="J800" s="26">
        <f t="shared" si="708"/>
        <v>0</v>
      </c>
      <c r="K800" s="26">
        <f>K801</f>
        <v>0</v>
      </c>
      <c r="L800" s="26">
        <f t="shared" si="708"/>
        <v>0</v>
      </c>
      <c r="M800" s="26">
        <f t="shared" si="708"/>
        <v>0</v>
      </c>
      <c r="N800" s="26">
        <f t="shared" si="708"/>
        <v>0</v>
      </c>
      <c r="O800" s="26">
        <f t="shared" si="708"/>
        <v>0</v>
      </c>
      <c r="P800" s="26">
        <f t="shared" si="708"/>
        <v>0</v>
      </c>
      <c r="Q800" s="26">
        <f>Q801</f>
        <v>0</v>
      </c>
      <c r="R800" s="26">
        <f t="shared" si="708"/>
        <v>0</v>
      </c>
      <c r="S800" s="26">
        <f t="shared" si="708"/>
        <v>0</v>
      </c>
      <c r="T800" s="26">
        <f t="shared" si="708"/>
        <v>0</v>
      </c>
      <c r="U800" s="27">
        <f t="shared" si="708"/>
        <v>0</v>
      </c>
      <c r="V800" s="27">
        <f t="shared" si="708"/>
        <v>0</v>
      </c>
      <c r="W800" s="27">
        <f>W801</f>
        <v>0</v>
      </c>
      <c r="X800" s="27">
        <f t="shared" si="708"/>
        <v>0</v>
      </c>
      <c r="Y800" s="59"/>
    </row>
    <row r="801" spans="1:25" ht="24" hidden="1">
      <c r="A801" s="28" t="s">
        <v>242</v>
      </c>
      <c r="B801" s="24">
        <v>709</v>
      </c>
      <c r="C801" s="25" t="s">
        <v>510</v>
      </c>
      <c r="D801" s="25" t="s">
        <v>18</v>
      </c>
      <c r="E801" s="25" t="s">
        <v>568</v>
      </c>
      <c r="F801" s="25" t="s">
        <v>243</v>
      </c>
      <c r="G801" s="26"/>
      <c r="H801" s="26"/>
      <c r="I801" s="26"/>
      <c r="J801" s="26"/>
      <c r="K801" s="26">
        <f>G801+I801</f>
        <v>0</v>
      </c>
      <c r="L801" s="26">
        <f>H801+J801</f>
        <v>0</v>
      </c>
      <c r="M801" s="26"/>
      <c r="N801" s="26"/>
      <c r="O801" s="26"/>
      <c r="P801" s="26"/>
      <c r="Q801" s="26">
        <f>M801+O801</f>
        <v>0</v>
      </c>
      <c r="R801" s="26">
        <f>N801+P801</f>
        <v>0</v>
      </c>
      <c r="S801" s="26"/>
      <c r="T801" s="26"/>
      <c r="U801" s="27"/>
      <c r="V801" s="27"/>
      <c r="W801" s="27">
        <f>S801+U801</f>
        <v>0</v>
      </c>
      <c r="X801" s="27">
        <f>T801+V801</f>
        <v>0</v>
      </c>
      <c r="Y801" s="59"/>
    </row>
    <row r="802" spans="1:25" ht="24" hidden="1">
      <c r="A802" s="28" t="s">
        <v>569</v>
      </c>
      <c r="B802" s="24">
        <v>709</v>
      </c>
      <c r="C802" s="25" t="s">
        <v>510</v>
      </c>
      <c r="D802" s="25" t="s">
        <v>18</v>
      </c>
      <c r="E802" s="25" t="s">
        <v>570</v>
      </c>
      <c r="F802" s="25"/>
      <c r="G802" s="26">
        <f>G803</f>
        <v>0</v>
      </c>
      <c r="H802" s="26">
        <f t="shared" ref="H802:L803" si="709">H803</f>
        <v>0</v>
      </c>
      <c r="I802" s="26">
        <f t="shared" si="709"/>
        <v>0</v>
      </c>
      <c r="J802" s="26">
        <f t="shared" si="709"/>
        <v>0</v>
      </c>
      <c r="K802" s="26">
        <f>K803</f>
        <v>0</v>
      </c>
      <c r="L802" s="26">
        <f t="shared" si="709"/>
        <v>0</v>
      </c>
      <c r="M802" s="26">
        <f>M803</f>
        <v>0</v>
      </c>
      <c r="N802" s="26">
        <f t="shared" ref="N802:R803" si="710">N803</f>
        <v>0</v>
      </c>
      <c r="O802" s="26">
        <f t="shared" si="710"/>
        <v>0</v>
      </c>
      <c r="P802" s="26">
        <f t="shared" si="710"/>
        <v>0</v>
      </c>
      <c r="Q802" s="26">
        <f>Q803</f>
        <v>0</v>
      </c>
      <c r="R802" s="26">
        <f t="shared" si="710"/>
        <v>0</v>
      </c>
      <c r="S802" s="26">
        <f>S803</f>
        <v>0</v>
      </c>
      <c r="T802" s="26">
        <f t="shared" ref="T802:X803" si="711">T803</f>
        <v>0</v>
      </c>
      <c r="U802" s="27">
        <f t="shared" si="711"/>
        <v>0</v>
      </c>
      <c r="V802" s="27">
        <f t="shared" si="711"/>
        <v>0</v>
      </c>
      <c r="W802" s="27">
        <f>W803</f>
        <v>0</v>
      </c>
      <c r="X802" s="27">
        <f t="shared" si="711"/>
        <v>0</v>
      </c>
      <c r="Y802" s="59"/>
    </row>
    <row r="803" spans="1:25" ht="24" hidden="1">
      <c r="A803" s="28" t="s">
        <v>271</v>
      </c>
      <c r="B803" s="24">
        <v>709</v>
      </c>
      <c r="C803" s="25" t="s">
        <v>510</v>
      </c>
      <c r="D803" s="25" t="s">
        <v>18</v>
      </c>
      <c r="E803" s="25" t="s">
        <v>571</v>
      </c>
      <c r="F803" s="25"/>
      <c r="G803" s="26">
        <f>G804</f>
        <v>0</v>
      </c>
      <c r="H803" s="26">
        <f t="shared" si="709"/>
        <v>0</v>
      </c>
      <c r="I803" s="26">
        <f t="shared" si="709"/>
        <v>0</v>
      </c>
      <c r="J803" s="26">
        <f t="shared" si="709"/>
        <v>0</v>
      </c>
      <c r="K803" s="26">
        <f t="shared" si="709"/>
        <v>0</v>
      </c>
      <c r="L803" s="26">
        <f t="shared" si="709"/>
        <v>0</v>
      </c>
      <c r="M803" s="26">
        <f>M804</f>
        <v>0</v>
      </c>
      <c r="N803" s="26">
        <f t="shared" si="710"/>
        <v>0</v>
      </c>
      <c r="O803" s="26">
        <f t="shared" si="710"/>
        <v>0</v>
      </c>
      <c r="P803" s="26">
        <f t="shared" si="710"/>
        <v>0</v>
      </c>
      <c r="Q803" s="26">
        <f t="shared" si="710"/>
        <v>0</v>
      </c>
      <c r="R803" s="26">
        <f t="shared" si="710"/>
        <v>0</v>
      </c>
      <c r="S803" s="26">
        <f>S804</f>
        <v>0</v>
      </c>
      <c r="T803" s="26">
        <f t="shared" si="711"/>
        <v>0</v>
      </c>
      <c r="U803" s="27">
        <f t="shared" si="711"/>
        <v>0</v>
      </c>
      <c r="V803" s="27">
        <f t="shared" si="711"/>
        <v>0</v>
      </c>
      <c r="W803" s="27">
        <f t="shared" si="711"/>
        <v>0</v>
      </c>
      <c r="X803" s="27">
        <f t="shared" si="711"/>
        <v>0</v>
      </c>
      <c r="Y803" s="59"/>
    </row>
    <row r="804" spans="1:25" ht="24" hidden="1">
      <c r="A804" s="28" t="s">
        <v>242</v>
      </c>
      <c r="B804" s="24">
        <v>709</v>
      </c>
      <c r="C804" s="25" t="s">
        <v>510</v>
      </c>
      <c r="D804" s="25" t="s">
        <v>18</v>
      </c>
      <c r="E804" s="25" t="s">
        <v>571</v>
      </c>
      <c r="F804" s="25" t="s">
        <v>243</v>
      </c>
      <c r="G804" s="26">
        <v>0</v>
      </c>
      <c r="H804" s="26">
        <v>0</v>
      </c>
      <c r="I804" s="26">
        <v>0</v>
      </c>
      <c r="J804" s="26">
        <v>0</v>
      </c>
      <c r="K804" s="26">
        <f>G804+I804</f>
        <v>0</v>
      </c>
      <c r="L804" s="26">
        <f>H804+J804</f>
        <v>0</v>
      </c>
      <c r="M804" s="26">
        <v>0</v>
      </c>
      <c r="N804" s="26">
        <v>0</v>
      </c>
      <c r="O804" s="26">
        <v>0</v>
      </c>
      <c r="P804" s="26">
        <v>0</v>
      </c>
      <c r="Q804" s="26">
        <f>M804+O804</f>
        <v>0</v>
      </c>
      <c r="R804" s="26">
        <f>N804+P804</f>
        <v>0</v>
      </c>
      <c r="S804" s="26">
        <v>0</v>
      </c>
      <c r="T804" s="26">
        <v>0</v>
      </c>
      <c r="U804" s="27">
        <v>0</v>
      </c>
      <c r="V804" s="27">
        <v>0</v>
      </c>
      <c r="W804" s="27">
        <f>S804+U804</f>
        <v>0</v>
      </c>
      <c r="X804" s="27">
        <f>T804+V804</f>
        <v>0</v>
      </c>
      <c r="Y804" s="59"/>
    </row>
    <row r="805" spans="1:25" hidden="1">
      <c r="A805" s="28" t="s">
        <v>572</v>
      </c>
      <c r="B805" s="24">
        <v>709</v>
      </c>
      <c r="C805" s="25" t="s">
        <v>510</v>
      </c>
      <c r="D805" s="25" t="s">
        <v>18</v>
      </c>
      <c r="E805" s="25" t="s">
        <v>573</v>
      </c>
      <c r="F805" s="25"/>
      <c r="G805" s="26">
        <f t="shared" ref="G805:X806" si="712">G806</f>
        <v>0</v>
      </c>
      <c r="H805" s="26">
        <f t="shared" si="712"/>
        <v>0</v>
      </c>
      <c r="I805" s="26">
        <f t="shared" si="712"/>
        <v>0</v>
      </c>
      <c r="J805" s="26">
        <f t="shared" si="712"/>
        <v>0</v>
      </c>
      <c r="K805" s="26">
        <f t="shared" si="712"/>
        <v>0</v>
      </c>
      <c r="L805" s="26">
        <f t="shared" si="712"/>
        <v>0</v>
      </c>
      <c r="M805" s="26">
        <f t="shared" si="712"/>
        <v>0</v>
      </c>
      <c r="N805" s="26">
        <f t="shared" si="712"/>
        <v>0</v>
      </c>
      <c r="O805" s="26">
        <f t="shared" si="712"/>
        <v>0</v>
      </c>
      <c r="P805" s="26">
        <f t="shared" si="712"/>
        <v>0</v>
      </c>
      <c r="Q805" s="26">
        <f t="shared" si="712"/>
        <v>0</v>
      </c>
      <c r="R805" s="26">
        <f t="shared" si="712"/>
        <v>0</v>
      </c>
      <c r="S805" s="26">
        <f t="shared" si="712"/>
        <v>0</v>
      </c>
      <c r="T805" s="26">
        <f t="shared" si="712"/>
        <v>0</v>
      </c>
      <c r="U805" s="26">
        <f t="shared" si="712"/>
        <v>0</v>
      </c>
      <c r="V805" s="26">
        <f t="shared" si="712"/>
        <v>0</v>
      </c>
      <c r="W805" s="26">
        <f t="shared" si="712"/>
        <v>0</v>
      </c>
      <c r="X805" s="26">
        <f t="shared" si="712"/>
        <v>0</v>
      </c>
      <c r="Y805" s="59"/>
    </row>
    <row r="806" spans="1:25" hidden="1">
      <c r="A806" s="28" t="s">
        <v>574</v>
      </c>
      <c r="B806" s="24">
        <v>709</v>
      </c>
      <c r="C806" s="25" t="s">
        <v>510</v>
      </c>
      <c r="D806" s="25" t="s">
        <v>18</v>
      </c>
      <c r="E806" s="25" t="s">
        <v>575</v>
      </c>
      <c r="F806" s="25"/>
      <c r="G806" s="26">
        <f t="shared" si="712"/>
        <v>0</v>
      </c>
      <c r="H806" s="26">
        <f t="shared" si="712"/>
        <v>0</v>
      </c>
      <c r="I806" s="26">
        <f t="shared" si="712"/>
        <v>0</v>
      </c>
      <c r="J806" s="26">
        <f t="shared" si="712"/>
        <v>0</v>
      </c>
      <c r="K806" s="26">
        <f t="shared" si="712"/>
        <v>0</v>
      </c>
      <c r="L806" s="26">
        <f t="shared" si="712"/>
        <v>0</v>
      </c>
      <c r="M806" s="26">
        <f t="shared" si="712"/>
        <v>0</v>
      </c>
      <c r="N806" s="26">
        <f t="shared" si="712"/>
        <v>0</v>
      </c>
      <c r="O806" s="26">
        <f t="shared" si="712"/>
        <v>0</v>
      </c>
      <c r="P806" s="26">
        <f t="shared" si="712"/>
        <v>0</v>
      </c>
      <c r="Q806" s="26">
        <f t="shared" si="712"/>
        <v>0</v>
      </c>
      <c r="R806" s="26">
        <f t="shared" si="712"/>
        <v>0</v>
      </c>
      <c r="S806" s="26">
        <f t="shared" si="712"/>
        <v>0</v>
      </c>
      <c r="T806" s="26">
        <f t="shared" si="712"/>
        <v>0</v>
      </c>
      <c r="U806" s="26">
        <f t="shared" si="712"/>
        <v>0</v>
      </c>
      <c r="V806" s="26">
        <f t="shared" si="712"/>
        <v>0</v>
      </c>
      <c r="W806" s="26">
        <f t="shared" si="712"/>
        <v>0</v>
      </c>
      <c r="X806" s="26">
        <f t="shared" si="712"/>
        <v>0</v>
      </c>
      <c r="Y806" s="59"/>
    </row>
    <row r="807" spans="1:25" ht="24" hidden="1">
      <c r="A807" s="28" t="s">
        <v>242</v>
      </c>
      <c r="B807" s="24">
        <v>709</v>
      </c>
      <c r="C807" s="25" t="s">
        <v>510</v>
      </c>
      <c r="D807" s="25" t="s">
        <v>18</v>
      </c>
      <c r="E807" s="25" t="s">
        <v>575</v>
      </c>
      <c r="F807" s="25" t="s">
        <v>243</v>
      </c>
      <c r="G807" s="26"/>
      <c r="H807" s="26"/>
      <c r="I807" s="26"/>
      <c r="J807" s="26"/>
      <c r="K807" s="26">
        <f>G807+I807</f>
        <v>0</v>
      </c>
      <c r="L807" s="26">
        <f>H807+J807</f>
        <v>0</v>
      </c>
      <c r="M807" s="26"/>
      <c r="N807" s="26"/>
      <c r="O807" s="26"/>
      <c r="P807" s="26"/>
      <c r="Q807" s="26">
        <f>M807+O807</f>
        <v>0</v>
      </c>
      <c r="R807" s="26">
        <f>N807+P807</f>
        <v>0</v>
      </c>
      <c r="S807" s="26"/>
      <c r="T807" s="26"/>
      <c r="U807" s="27"/>
      <c r="V807" s="27"/>
      <c r="W807" s="26">
        <f>S807+U807</f>
        <v>0</v>
      </c>
      <c r="X807" s="26">
        <f>T807+V807</f>
        <v>0</v>
      </c>
      <c r="Y807" s="59"/>
    </row>
    <row r="808" spans="1:25" hidden="1">
      <c r="A808" s="30" t="s">
        <v>35</v>
      </c>
      <c r="B808" s="24">
        <v>709</v>
      </c>
      <c r="C808" s="25" t="s">
        <v>510</v>
      </c>
      <c r="D808" s="25" t="s">
        <v>18</v>
      </c>
      <c r="E808" s="25" t="s">
        <v>36</v>
      </c>
      <c r="F808" s="25"/>
      <c r="G808" s="26">
        <f t="shared" ref="G808:X810" si="713">G809</f>
        <v>0</v>
      </c>
      <c r="H808" s="26">
        <f t="shared" si="713"/>
        <v>0</v>
      </c>
      <c r="I808" s="26">
        <f t="shared" si="713"/>
        <v>0</v>
      </c>
      <c r="J808" s="26">
        <f t="shared" si="713"/>
        <v>0</v>
      </c>
      <c r="K808" s="26">
        <f t="shared" si="713"/>
        <v>0</v>
      </c>
      <c r="L808" s="26">
        <f t="shared" si="713"/>
        <v>0</v>
      </c>
      <c r="M808" s="26">
        <f t="shared" si="713"/>
        <v>0</v>
      </c>
      <c r="N808" s="26">
        <f t="shared" si="713"/>
        <v>0</v>
      </c>
      <c r="O808" s="26">
        <f t="shared" si="713"/>
        <v>0</v>
      </c>
      <c r="P808" s="26">
        <f t="shared" si="713"/>
        <v>0</v>
      </c>
      <c r="Q808" s="26">
        <f t="shared" si="713"/>
        <v>0</v>
      </c>
      <c r="R808" s="26">
        <f t="shared" si="713"/>
        <v>0</v>
      </c>
      <c r="S808" s="26">
        <f t="shared" si="713"/>
        <v>0</v>
      </c>
      <c r="T808" s="26">
        <f t="shared" si="713"/>
        <v>0</v>
      </c>
      <c r="U808" s="26">
        <f t="shared" si="713"/>
        <v>0</v>
      </c>
      <c r="V808" s="26">
        <f t="shared" si="713"/>
        <v>0</v>
      </c>
      <c r="W808" s="26">
        <f t="shared" si="713"/>
        <v>0</v>
      </c>
      <c r="X808" s="26">
        <f t="shared" si="713"/>
        <v>0</v>
      </c>
      <c r="Y808" s="59"/>
    </row>
    <row r="809" spans="1:25" ht="24" hidden="1">
      <c r="A809" s="30" t="s">
        <v>277</v>
      </c>
      <c r="B809" s="24">
        <v>709</v>
      </c>
      <c r="C809" s="25" t="s">
        <v>510</v>
      </c>
      <c r="D809" s="25" t="s">
        <v>18</v>
      </c>
      <c r="E809" s="25" t="s">
        <v>278</v>
      </c>
      <c r="F809" s="24"/>
      <c r="G809" s="26">
        <f t="shared" si="713"/>
        <v>0</v>
      </c>
      <c r="H809" s="26">
        <f t="shared" si="713"/>
        <v>0</v>
      </c>
      <c r="I809" s="26">
        <f t="shared" si="713"/>
        <v>0</v>
      </c>
      <c r="J809" s="26">
        <f t="shared" si="713"/>
        <v>0</v>
      </c>
      <c r="K809" s="26">
        <f t="shared" si="713"/>
        <v>0</v>
      </c>
      <c r="L809" s="26">
        <f t="shared" si="713"/>
        <v>0</v>
      </c>
      <c r="M809" s="26">
        <f t="shared" si="713"/>
        <v>0</v>
      </c>
      <c r="N809" s="26">
        <f t="shared" si="713"/>
        <v>0</v>
      </c>
      <c r="O809" s="26">
        <f t="shared" si="713"/>
        <v>0</v>
      </c>
      <c r="P809" s="26">
        <f t="shared" si="713"/>
        <v>0</v>
      </c>
      <c r="Q809" s="26">
        <f t="shared" si="713"/>
        <v>0</v>
      </c>
      <c r="R809" s="26">
        <f t="shared" si="713"/>
        <v>0</v>
      </c>
      <c r="S809" s="26">
        <f t="shared" si="713"/>
        <v>0</v>
      </c>
      <c r="T809" s="26">
        <f t="shared" si="713"/>
        <v>0</v>
      </c>
      <c r="U809" s="26">
        <f t="shared" si="713"/>
        <v>0</v>
      </c>
      <c r="V809" s="26">
        <f t="shared" si="713"/>
        <v>0</v>
      </c>
      <c r="W809" s="26">
        <f t="shared" si="713"/>
        <v>0</v>
      </c>
      <c r="X809" s="26">
        <f t="shared" si="713"/>
        <v>0</v>
      </c>
      <c r="Y809" s="59"/>
    </row>
    <row r="810" spans="1:25" ht="72" hidden="1">
      <c r="A810" s="28" t="s">
        <v>43</v>
      </c>
      <c r="B810" s="24">
        <v>709</v>
      </c>
      <c r="C810" s="25" t="s">
        <v>510</v>
      </c>
      <c r="D810" s="25" t="s">
        <v>18</v>
      </c>
      <c r="E810" s="25" t="s">
        <v>279</v>
      </c>
      <c r="F810" s="24"/>
      <c r="G810" s="26">
        <f t="shared" si="713"/>
        <v>0</v>
      </c>
      <c r="H810" s="26">
        <f t="shared" si="713"/>
        <v>0</v>
      </c>
      <c r="I810" s="26">
        <f t="shared" si="713"/>
        <v>0</v>
      </c>
      <c r="J810" s="26">
        <f t="shared" si="713"/>
        <v>0</v>
      </c>
      <c r="K810" s="26">
        <f t="shared" si="713"/>
        <v>0</v>
      </c>
      <c r="L810" s="26">
        <f t="shared" si="713"/>
        <v>0</v>
      </c>
      <c r="M810" s="26">
        <f t="shared" si="713"/>
        <v>0</v>
      </c>
      <c r="N810" s="26">
        <f t="shared" si="713"/>
        <v>0</v>
      </c>
      <c r="O810" s="26">
        <f t="shared" si="713"/>
        <v>0</v>
      </c>
      <c r="P810" s="26">
        <f t="shared" si="713"/>
        <v>0</v>
      </c>
      <c r="Q810" s="26">
        <f t="shared" si="713"/>
        <v>0</v>
      </c>
      <c r="R810" s="26">
        <f t="shared" si="713"/>
        <v>0</v>
      </c>
      <c r="S810" s="26">
        <f t="shared" si="713"/>
        <v>0</v>
      </c>
      <c r="T810" s="26">
        <f t="shared" si="713"/>
        <v>0</v>
      </c>
      <c r="U810" s="26">
        <f t="shared" si="713"/>
        <v>0</v>
      </c>
      <c r="V810" s="26">
        <f t="shared" si="713"/>
        <v>0</v>
      </c>
      <c r="W810" s="26">
        <f t="shared" si="713"/>
        <v>0</v>
      </c>
      <c r="X810" s="26">
        <f t="shared" si="713"/>
        <v>0</v>
      </c>
      <c r="Y810" s="59"/>
    </row>
    <row r="811" spans="1:25" ht="24" hidden="1">
      <c r="A811" s="45" t="s">
        <v>242</v>
      </c>
      <c r="B811" s="24">
        <v>709</v>
      </c>
      <c r="C811" s="25" t="s">
        <v>510</v>
      </c>
      <c r="D811" s="25" t="s">
        <v>18</v>
      </c>
      <c r="E811" s="25" t="s">
        <v>279</v>
      </c>
      <c r="F811" s="24">
        <v>600</v>
      </c>
      <c r="G811" s="26"/>
      <c r="H811" s="26"/>
      <c r="I811" s="26"/>
      <c r="J811" s="26">
        <f>I811</f>
        <v>0</v>
      </c>
      <c r="K811" s="26">
        <f>G811+I811</f>
        <v>0</v>
      </c>
      <c r="L811" s="26">
        <f>H811+J811</f>
        <v>0</v>
      </c>
      <c r="M811" s="26"/>
      <c r="N811" s="26"/>
      <c r="O811" s="26"/>
      <c r="P811" s="26"/>
      <c r="Q811" s="26">
        <f>M811+O811</f>
        <v>0</v>
      </c>
      <c r="R811" s="26">
        <f>N811+P811</f>
        <v>0</v>
      </c>
      <c r="S811" s="26"/>
      <c r="T811" s="26"/>
      <c r="U811" s="27"/>
      <c r="V811" s="27"/>
      <c r="W811" s="26">
        <f>S811+U811</f>
        <v>0</v>
      </c>
      <c r="X811" s="26">
        <f>T811+V811</f>
        <v>0</v>
      </c>
      <c r="Y811" s="59"/>
    </row>
    <row r="812" spans="1:25">
      <c r="A812" s="28" t="s">
        <v>576</v>
      </c>
      <c r="B812" s="24">
        <v>709</v>
      </c>
      <c r="C812" s="25" t="s">
        <v>510</v>
      </c>
      <c r="D812" s="25" t="s">
        <v>46</v>
      </c>
      <c r="E812" s="25"/>
      <c r="F812" s="25"/>
      <c r="G812" s="26">
        <f t="shared" ref="G812:X812" si="714">G813+G828</f>
        <v>50259432.480000004</v>
      </c>
      <c r="H812" s="26">
        <f t="shared" si="714"/>
        <v>0</v>
      </c>
      <c r="I812" s="26">
        <f t="shared" si="714"/>
        <v>0</v>
      </c>
      <c r="J812" s="26">
        <f t="shared" si="714"/>
        <v>0</v>
      </c>
      <c r="K812" s="26">
        <f t="shared" si="714"/>
        <v>50259432.480000004</v>
      </c>
      <c r="L812" s="26">
        <f t="shared" si="714"/>
        <v>0</v>
      </c>
      <c r="M812" s="26">
        <f t="shared" si="714"/>
        <v>50341644.480000004</v>
      </c>
      <c r="N812" s="26">
        <f t="shared" si="714"/>
        <v>0</v>
      </c>
      <c r="O812" s="26">
        <f t="shared" si="714"/>
        <v>0</v>
      </c>
      <c r="P812" s="26">
        <f t="shared" si="714"/>
        <v>0</v>
      </c>
      <c r="Q812" s="26">
        <f t="shared" si="714"/>
        <v>50341644.480000004</v>
      </c>
      <c r="R812" s="26">
        <f t="shared" si="714"/>
        <v>0</v>
      </c>
      <c r="S812" s="26">
        <f t="shared" si="714"/>
        <v>50341644.480000004</v>
      </c>
      <c r="T812" s="26">
        <f t="shared" si="714"/>
        <v>0</v>
      </c>
      <c r="U812" s="26">
        <f t="shared" si="714"/>
        <v>0</v>
      </c>
      <c r="V812" s="26">
        <f t="shared" si="714"/>
        <v>0</v>
      </c>
      <c r="W812" s="26">
        <f t="shared" si="714"/>
        <v>50341644.480000004</v>
      </c>
      <c r="X812" s="26">
        <f t="shared" si="714"/>
        <v>0</v>
      </c>
      <c r="Y812" s="59"/>
    </row>
    <row r="813" spans="1:25">
      <c r="A813" s="28" t="s">
        <v>516</v>
      </c>
      <c r="B813" s="24">
        <v>709</v>
      </c>
      <c r="C813" s="25" t="s">
        <v>510</v>
      </c>
      <c r="D813" s="25" t="s">
        <v>46</v>
      </c>
      <c r="E813" s="25" t="s">
        <v>446</v>
      </c>
      <c r="F813" s="25"/>
      <c r="G813" s="26">
        <f>G814</f>
        <v>50259432.480000004</v>
      </c>
      <c r="H813" s="26">
        <f t="shared" ref="H813:L813" si="715">H814</f>
        <v>0</v>
      </c>
      <c r="I813" s="26">
        <f t="shared" si="715"/>
        <v>0</v>
      </c>
      <c r="J813" s="26">
        <f t="shared" si="715"/>
        <v>0</v>
      </c>
      <c r="K813" s="26">
        <f t="shared" si="715"/>
        <v>50259432.480000004</v>
      </c>
      <c r="L813" s="26">
        <f t="shared" si="715"/>
        <v>0</v>
      </c>
      <c r="M813" s="26">
        <f>M814</f>
        <v>50341644.480000004</v>
      </c>
      <c r="N813" s="26">
        <f t="shared" ref="N813:R813" si="716">N814</f>
        <v>0</v>
      </c>
      <c r="O813" s="26">
        <f t="shared" si="716"/>
        <v>0</v>
      </c>
      <c r="P813" s="26">
        <f t="shared" si="716"/>
        <v>0</v>
      </c>
      <c r="Q813" s="26">
        <f t="shared" si="716"/>
        <v>50341644.480000004</v>
      </c>
      <c r="R813" s="26">
        <f t="shared" si="716"/>
        <v>0</v>
      </c>
      <c r="S813" s="26">
        <f>S814</f>
        <v>50341644.480000004</v>
      </c>
      <c r="T813" s="26">
        <f t="shared" ref="T813:X813" si="717">T814</f>
        <v>0</v>
      </c>
      <c r="U813" s="27">
        <f t="shared" si="717"/>
        <v>0</v>
      </c>
      <c r="V813" s="27">
        <f t="shared" si="717"/>
        <v>0</v>
      </c>
      <c r="W813" s="27">
        <f t="shared" si="717"/>
        <v>50341644.480000004</v>
      </c>
      <c r="X813" s="27">
        <f t="shared" si="717"/>
        <v>0</v>
      </c>
      <c r="Y813" s="59"/>
    </row>
    <row r="814" spans="1:25" ht="24">
      <c r="A814" s="28" t="s">
        <v>447</v>
      </c>
      <c r="B814" s="24">
        <v>709</v>
      </c>
      <c r="C814" s="25" t="s">
        <v>510</v>
      </c>
      <c r="D814" s="25" t="s">
        <v>46</v>
      </c>
      <c r="E814" s="25" t="s">
        <v>448</v>
      </c>
      <c r="F814" s="25"/>
      <c r="G814" s="26">
        <f t="shared" ref="G814:X814" si="718">G815+G820+G825</f>
        <v>50259432.480000004</v>
      </c>
      <c r="H814" s="26">
        <f t="shared" si="718"/>
        <v>0</v>
      </c>
      <c r="I814" s="26">
        <f t="shared" si="718"/>
        <v>0</v>
      </c>
      <c r="J814" s="26">
        <f t="shared" si="718"/>
        <v>0</v>
      </c>
      <c r="K814" s="26">
        <f t="shared" si="718"/>
        <v>50259432.480000004</v>
      </c>
      <c r="L814" s="26">
        <f t="shared" si="718"/>
        <v>0</v>
      </c>
      <c r="M814" s="26">
        <f t="shared" si="718"/>
        <v>50341644.480000004</v>
      </c>
      <c r="N814" s="26">
        <f t="shared" si="718"/>
        <v>0</v>
      </c>
      <c r="O814" s="26">
        <f t="shared" si="718"/>
        <v>0</v>
      </c>
      <c r="P814" s="26">
        <f t="shared" si="718"/>
        <v>0</v>
      </c>
      <c r="Q814" s="26">
        <f t="shared" si="718"/>
        <v>50341644.480000004</v>
      </c>
      <c r="R814" s="26">
        <f t="shared" si="718"/>
        <v>0</v>
      </c>
      <c r="S814" s="26">
        <f t="shared" si="718"/>
        <v>50341644.480000004</v>
      </c>
      <c r="T814" s="26">
        <f t="shared" si="718"/>
        <v>0</v>
      </c>
      <c r="U814" s="27">
        <f t="shared" si="718"/>
        <v>0</v>
      </c>
      <c r="V814" s="27">
        <f t="shared" si="718"/>
        <v>0</v>
      </c>
      <c r="W814" s="27">
        <f t="shared" si="718"/>
        <v>50341644.480000004</v>
      </c>
      <c r="X814" s="27">
        <f t="shared" si="718"/>
        <v>0</v>
      </c>
      <c r="Y814" s="59"/>
    </row>
    <row r="815" spans="1:25" ht="36">
      <c r="A815" s="28" t="s">
        <v>577</v>
      </c>
      <c r="B815" s="24">
        <v>709</v>
      </c>
      <c r="C815" s="25" t="s">
        <v>510</v>
      </c>
      <c r="D815" s="25" t="s">
        <v>46</v>
      </c>
      <c r="E815" s="25" t="s">
        <v>578</v>
      </c>
      <c r="F815" s="25"/>
      <c r="G815" s="26">
        <f t="shared" ref="G815:X815" si="719">G816+G818</f>
        <v>28958054.710000001</v>
      </c>
      <c r="H815" s="26">
        <f t="shared" si="719"/>
        <v>0</v>
      </c>
      <c r="I815" s="26">
        <f t="shared" si="719"/>
        <v>0</v>
      </c>
      <c r="J815" s="26">
        <f t="shared" si="719"/>
        <v>0</v>
      </c>
      <c r="K815" s="26">
        <f t="shared" si="719"/>
        <v>28958054.710000001</v>
      </c>
      <c r="L815" s="26">
        <f t="shared" si="719"/>
        <v>0</v>
      </c>
      <c r="M815" s="26">
        <f t="shared" si="719"/>
        <v>28688366.710000001</v>
      </c>
      <c r="N815" s="26">
        <f t="shared" si="719"/>
        <v>0</v>
      </c>
      <c r="O815" s="26">
        <f t="shared" si="719"/>
        <v>0</v>
      </c>
      <c r="P815" s="26">
        <f t="shared" si="719"/>
        <v>0</v>
      </c>
      <c r="Q815" s="26">
        <f t="shared" si="719"/>
        <v>28688366.710000001</v>
      </c>
      <c r="R815" s="26">
        <f t="shared" si="719"/>
        <v>0</v>
      </c>
      <c r="S815" s="26">
        <f t="shared" si="719"/>
        <v>28688366.710000001</v>
      </c>
      <c r="T815" s="26">
        <f t="shared" si="719"/>
        <v>0</v>
      </c>
      <c r="U815" s="26">
        <f t="shared" si="719"/>
        <v>0</v>
      </c>
      <c r="V815" s="26">
        <f t="shared" si="719"/>
        <v>0</v>
      </c>
      <c r="W815" s="26">
        <f t="shared" si="719"/>
        <v>28688366.710000001</v>
      </c>
      <c r="X815" s="26">
        <f t="shared" si="719"/>
        <v>0</v>
      </c>
      <c r="Y815" s="59"/>
    </row>
    <row r="816" spans="1:25" ht="46.5" customHeight="1">
      <c r="A816" s="28" t="s">
        <v>33</v>
      </c>
      <c r="B816" s="24">
        <v>709</v>
      </c>
      <c r="C816" s="25" t="s">
        <v>510</v>
      </c>
      <c r="D816" s="25" t="s">
        <v>46</v>
      </c>
      <c r="E816" s="25" t="s">
        <v>579</v>
      </c>
      <c r="F816" s="25"/>
      <c r="G816" s="26">
        <f t="shared" ref="G816:X816" si="720">G817</f>
        <v>700000</v>
      </c>
      <c r="H816" s="26">
        <f t="shared" si="720"/>
        <v>0</v>
      </c>
      <c r="I816" s="26">
        <f t="shared" si="720"/>
        <v>0</v>
      </c>
      <c r="J816" s="26">
        <f t="shared" si="720"/>
        <v>0</v>
      </c>
      <c r="K816" s="26">
        <f>K817</f>
        <v>700000</v>
      </c>
      <c r="L816" s="26">
        <f t="shared" si="720"/>
        <v>0</v>
      </c>
      <c r="M816" s="26">
        <f t="shared" si="720"/>
        <v>700000</v>
      </c>
      <c r="N816" s="26">
        <f t="shared" si="720"/>
        <v>0</v>
      </c>
      <c r="O816" s="26">
        <f t="shared" si="720"/>
        <v>0</v>
      </c>
      <c r="P816" s="26">
        <f t="shared" si="720"/>
        <v>0</v>
      </c>
      <c r="Q816" s="26">
        <f>Q817</f>
        <v>700000</v>
      </c>
      <c r="R816" s="26">
        <f t="shared" si="720"/>
        <v>0</v>
      </c>
      <c r="S816" s="26">
        <f t="shared" si="720"/>
        <v>700000</v>
      </c>
      <c r="T816" s="26">
        <f t="shared" si="720"/>
        <v>0</v>
      </c>
      <c r="U816" s="27">
        <f t="shared" si="720"/>
        <v>0</v>
      </c>
      <c r="V816" s="27">
        <f t="shared" si="720"/>
        <v>0</v>
      </c>
      <c r="W816" s="27">
        <f>W817</f>
        <v>700000</v>
      </c>
      <c r="X816" s="27">
        <f t="shared" si="720"/>
        <v>0</v>
      </c>
      <c r="Y816" s="59"/>
    </row>
    <row r="817" spans="1:25" ht="24">
      <c r="A817" s="28" t="s">
        <v>242</v>
      </c>
      <c r="B817" s="24">
        <v>709</v>
      </c>
      <c r="C817" s="25" t="s">
        <v>510</v>
      </c>
      <c r="D817" s="25" t="s">
        <v>46</v>
      </c>
      <c r="E817" s="25" t="s">
        <v>579</v>
      </c>
      <c r="F817" s="25" t="s">
        <v>243</v>
      </c>
      <c r="G817" s="26">
        <v>700000</v>
      </c>
      <c r="H817" s="26"/>
      <c r="I817" s="26"/>
      <c r="J817" s="26"/>
      <c r="K817" s="26">
        <f t="shared" ref="K817:L817" si="721">G817+I817</f>
        <v>700000</v>
      </c>
      <c r="L817" s="26">
        <f t="shared" si="721"/>
        <v>0</v>
      </c>
      <c r="M817" s="26">
        <v>700000</v>
      </c>
      <c r="N817" s="26"/>
      <c r="O817" s="26"/>
      <c r="P817" s="26"/>
      <c r="Q817" s="26">
        <f t="shared" ref="Q817:R817" si="722">M817+O817</f>
        <v>700000</v>
      </c>
      <c r="R817" s="26">
        <f t="shared" si="722"/>
        <v>0</v>
      </c>
      <c r="S817" s="26">
        <v>700000</v>
      </c>
      <c r="T817" s="26"/>
      <c r="U817" s="27"/>
      <c r="V817" s="27"/>
      <c r="W817" s="27">
        <f t="shared" ref="W817:X817" si="723">S817+U817</f>
        <v>700000</v>
      </c>
      <c r="X817" s="27">
        <f t="shared" si="723"/>
        <v>0</v>
      </c>
      <c r="Y817" s="59"/>
    </row>
    <row r="818" spans="1:25" ht="36">
      <c r="A818" s="29" t="s">
        <v>267</v>
      </c>
      <c r="B818" s="24">
        <v>709</v>
      </c>
      <c r="C818" s="25" t="s">
        <v>510</v>
      </c>
      <c r="D818" s="25" t="s">
        <v>46</v>
      </c>
      <c r="E818" s="25" t="s">
        <v>580</v>
      </c>
      <c r="F818" s="24"/>
      <c r="G818" s="26">
        <f t="shared" ref="G818:X818" si="724">G819</f>
        <v>28258054.710000001</v>
      </c>
      <c r="H818" s="26">
        <f t="shared" si="724"/>
        <v>0</v>
      </c>
      <c r="I818" s="26">
        <f t="shared" si="724"/>
        <v>0</v>
      </c>
      <c r="J818" s="26">
        <f t="shared" si="724"/>
        <v>0</v>
      </c>
      <c r="K818" s="26">
        <f>K819</f>
        <v>28258054.710000001</v>
      </c>
      <c r="L818" s="26">
        <f t="shared" si="724"/>
        <v>0</v>
      </c>
      <c r="M818" s="26">
        <f t="shared" si="724"/>
        <v>27988366.710000001</v>
      </c>
      <c r="N818" s="26">
        <f t="shared" si="724"/>
        <v>0</v>
      </c>
      <c r="O818" s="26">
        <f t="shared" si="724"/>
        <v>0</v>
      </c>
      <c r="P818" s="26">
        <f t="shared" si="724"/>
        <v>0</v>
      </c>
      <c r="Q818" s="26">
        <f>Q819</f>
        <v>27988366.710000001</v>
      </c>
      <c r="R818" s="26">
        <f t="shared" si="724"/>
        <v>0</v>
      </c>
      <c r="S818" s="26">
        <f t="shared" si="724"/>
        <v>27988366.710000001</v>
      </c>
      <c r="T818" s="26">
        <f t="shared" si="724"/>
        <v>0</v>
      </c>
      <c r="U818" s="27">
        <f t="shared" si="724"/>
        <v>0</v>
      </c>
      <c r="V818" s="27">
        <f t="shared" si="724"/>
        <v>0</v>
      </c>
      <c r="W818" s="27">
        <f>W819</f>
        <v>27988366.710000001</v>
      </c>
      <c r="X818" s="27">
        <f t="shared" si="724"/>
        <v>0</v>
      </c>
      <c r="Y818" s="59"/>
    </row>
    <row r="819" spans="1:25" ht="24">
      <c r="A819" s="28" t="s">
        <v>242</v>
      </c>
      <c r="B819" s="24">
        <v>709</v>
      </c>
      <c r="C819" s="25" t="s">
        <v>510</v>
      </c>
      <c r="D819" s="25" t="s">
        <v>46</v>
      </c>
      <c r="E819" s="25" t="s">
        <v>580</v>
      </c>
      <c r="F819" s="24">
        <v>600</v>
      </c>
      <c r="G819" s="26">
        <f>28008054.71+250000</f>
        <v>28258054.710000001</v>
      </c>
      <c r="H819" s="26"/>
      <c r="I819" s="26"/>
      <c r="J819" s="26"/>
      <c r="K819" s="26">
        <f>G819+I819</f>
        <v>28258054.710000001</v>
      </c>
      <c r="L819" s="26">
        <f>H819+J819</f>
        <v>0</v>
      </c>
      <c r="M819" s="26">
        <v>27988366.710000001</v>
      </c>
      <c r="N819" s="26"/>
      <c r="O819" s="26"/>
      <c r="P819" s="26"/>
      <c r="Q819" s="26">
        <f>M819+O819</f>
        <v>27988366.710000001</v>
      </c>
      <c r="R819" s="26">
        <f>N819+P819</f>
        <v>0</v>
      </c>
      <c r="S819" s="26">
        <v>27988366.710000001</v>
      </c>
      <c r="T819" s="26"/>
      <c r="U819" s="26"/>
      <c r="V819" s="27"/>
      <c r="W819" s="27">
        <f>S819+U819</f>
        <v>27988366.710000001</v>
      </c>
      <c r="X819" s="27">
        <f>T819+V819</f>
        <v>0</v>
      </c>
      <c r="Y819" s="59"/>
    </row>
    <row r="820" spans="1:25" ht="24">
      <c r="A820" s="28" t="s">
        <v>581</v>
      </c>
      <c r="B820" s="24">
        <v>709</v>
      </c>
      <c r="C820" s="25" t="s">
        <v>510</v>
      </c>
      <c r="D820" s="25" t="s">
        <v>46</v>
      </c>
      <c r="E820" s="25" t="s">
        <v>582</v>
      </c>
      <c r="F820" s="25"/>
      <c r="G820" s="26">
        <f t="shared" ref="G820:X820" si="725">G821+G823</f>
        <v>20845377.77</v>
      </c>
      <c r="H820" s="26">
        <f t="shared" si="725"/>
        <v>0</v>
      </c>
      <c r="I820" s="26">
        <f t="shared" si="725"/>
        <v>0</v>
      </c>
      <c r="J820" s="26">
        <f t="shared" si="725"/>
        <v>0</v>
      </c>
      <c r="K820" s="26">
        <f t="shared" si="725"/>
        <v>20845377.77</v>
      </c>
      <c r="L820" s="26">
        <f t="shared" si="725"/>
        <v>0</v>
      </c>
      <c r="M820" s="26">
        <f t="shared" si="725"/>
        <v>21197277.77</v>
      </c>
      <c r="N820" s="26">
        <f t="shared" si="725"/>
        <v>0</v>
      </c>
      <c r="O820" s="26">
        <f t="shared" si="725"/>
        <v>0</v>
      </c>
      <c r="P820" s="26">
        <f t="shared" si="725"/>
        <v>0</v>
      </c>
      <c r="Q820" s="26">
        <f t="shared" si="725"/>
        <v>21197277.77</v>
      </c>
      <c r="R820" s="26">
        <f t="shared" si="725"/>
        <v>0</v>
      </c>
      <c r="S820" s="26">
        <f t="shared" si="725"/>
        <v>21197277.77</v>
      </c>
      <c r="T820" s="26">
        <f t="shared" si="725"/>
        <v>0</v>
      </c>
      <c r="U820" s="26">
        <f t="shared" si="725"/>
        <v>0</v>
      </c>
      <c r="V820" s="26">
        <f t="shared" si="725"/>
        <v>0</v>
      </c>
      <c r="W820" s="26">
        <f t="shared" si="725"/>
        <v>21197277.77</v>
      </c>
      <c r="X820" s="26">
        <f t="shared" si="725"/>
        <v>0</v>
      </c>
      <c r="Y820" s="59"/>
    </row>
    <row r="821" spans="1:25" ht="52.5" customHeight="1">
      <c r="A821" s="28" t="s">
        <v>33</v>
      </c>
      <c r="B821" s="24">
        <v>709</v>
      </c>
      <c r="C821" s="25" t="s">
        <v>510</v>
      </c>
      <c r="D821" s="25" t="s">
        <v>46</v>
      </c>
      <c r="E821" s="25" t="s">
        <v>583</v>
      </c>
      <c r="F821" s="25"/>
      <c r="G821" s="26">
        <f t="shared" ref="G821:X821" si="726">G822</f>
        <v>405000</v>
      </c>
      <c r="H821" s="26">
        <f t="shared" si="726"/>
        <v>0</v>
      </c>
      <c r="I821" s="26">
        <f t="shared" si="726"/>
        <v>0</v>
      </c>
      <c r="J821" s="26">
        <f t="shared" si="726"/>
        <v>0</v>
      </c>
      <c r="K821" s="26">
        <f>K822</f>
        <v>405000</v>
      </c>
      <c r="L821" s="26">
        <f t="shared" si="726"/>
        <v>0</v>
      </c>
      <c r="M821" s="26">
        <f t="shared" si="726"/>
        <v>405000</v>
      </c>
      <c r="N821" s="26">
        <f t="shared" si="726"/>
        <v>0</v>
      </c>
      <c r="O821" s="26">
        <f t="shared" si="726"/>
        <v>0</v>
      </c>
      <c r="P821" s="26">
        <f t="shared" si="726"/>
        <v>0</v>
      </c>
      <c r="Q821" s="26">
        <f>Q822</f>
        <v>405000</v>
      </c>
      <c r="R821" s="26">
        <f t="shared" si="726"/>
        <v>0</v>
      </c>
      <c r="S821" s="26">
        <f t="shared" si="726"/>
        <v>405000</v>
      </c>
      <c r="T821" s="26">
        <f t="shared" si="726"/>
        <v>0</v>
      </c>
      <c r="U821" s="27">
        <f t="shared" si="726"/>
        <v>0</v>
      </c>
      <c r="V821" s="27">
        <f t="shared" si="726"/>
        <v>0</v>
      </c>
      <c r="W821" s="27">
        <f>W822</f>
        <v>405000</v>
      </c>
      <c r="X821" s="27">
        <f t="shared" si="726"/>
        <v>0</v>
      </c>
      <c r="Y821" s="59"/>
    </row>
    <row r="822" spans="1:25" ht="24">
      <c r="A822" s="28" t="s">
        <v>242</v>
      </c>
      <c r="B822" s="24">
        <v>709</v>
      </c>
      <c r="C822" s="25" t="s">
        <v>510</v>
      </c>
      <c r="D822" s="25" t="s">
        <v>46</v>
      </c>
      <c r="E822" s="25" t="s">
        <v>583</v>
      </c>
      <c r="F822" s="25" t="s">
        <v>243</v>
      </c>
      <c r="G822" s="26">
        <v>405000</v>
      </c>
      <c r="H822" s="26"/>
      <c r="I822" s="26"/>
      <c r="J822" s="26"/>
      <c r="K822" s="26">
        <f>G822+I822</f>
        <v>405000</v>
      </c>
      <c r="L822" s="26">
        <f>H822+J822</f>
        <v>0</v>
      </c>
      <c r="M822" s="26">
        <v>405000</v>
      </c>
      <c r="N822" s="26"/>
      <c r="O822" s="26"/>
      <c r="P822" s="26"/>
      <c r="Q822" s="26">
        <f>M822+O822</f>
        <v>405000</v>
      </c>
      <c r="R822" s="26">
        <f>N822+P822</f>
        <v>0</v>
      </c>
      <c r="S822" s="26">
        <v>405000</v>
      </c>
      <c r="T822" s="26"/>
      <c r="U822" s="27"/>
      <c r="V822" s="27"/>
      <c r="W822" s="27">
        <f>S822+U822</f>
        <v>405000</v>
      </c>
      <c r="X822" s="27">
        <f>T822+V822</f>
        <v>0</v>
      </c>
      <c r="Y822" s="59"/>
    </row>
    <row r="823" spans="1:25" ht="36">
      <c r="A823" s="29" t="s">
        <v>267</v>
      </c>
      <c r="B823" s="24">
        <v>709</v>
      </c>
      <c r="C823" s="25" t="s">
        <v>510</v>
      </c>
      <c r="D823" s="25" t="s">
        <v>46</v>
      </c>
      <c r="E823" s="25" t="s">
        <v>584</v>
      </c>
      <c r="F823" s="24"/>
      <c r="G823" s="26">
        <f t="shared" ref="G823:X823" si="727">G824</f>
        <v>20440377.77</v>
      </c>
      <c r="H823" s="26">
        <f t="shared" si="727"/>
        <v>0</v>
      </c>
      <c r="I823" s="26">
        <f t="shared" si="727"/>
        <v>0</v>
      </c>
      <c r="J823" s="26">
        <f t="shared" si="727"/>
        <v>0</v>
      </c>
      <c r="K823" s="26">
        <f>K824</f>
        <v>20440377.77</v>
      </c>
      <c r="L823" s="26">
        <f t="shared" si="727"/>
        <v>0</v>
      </c>
      <c r="M823" s="26">
        <f t="shared" si="727"/>
        <v>20792277.77</v>
      </c>
      <c r="N823" s="26">
        <f t="shared" si="727"/>
        <v>0</v>
      </c>
      <c r="O823" s="26">
        <f t="shared" si="727"/>
        <v>0</v>
      </c>
      <c r="P823" s="26">
        <f t="shared" si="727"/>
        <v>0</v>
      </c>
      <c r="Q823" s="26">
        <f>Q824</f>
        <v>20792277.77</v>
      </c>
      <c r="R823" s="26">
        <f t="shared" si="727"/>
        <v>0</v>
      </c>
      <c r="S823" s="26">
        <f t="shared" si="727"/>
        <v>20792277.77</v>
      </c>
      <c r="T823" s="26">
        <f t="shared" si="727"/>
        <v>0</v>
      </c>
      <c r="U823" s="27">
        <f t="shared" si="727"/>
        <v>0</v>
      </c>
      <c r="V823" s="27">
        <f t="shared" si="727"/>
        <v>0</v>
      </c>
      <c r="W823" s="27">
        <f>W824</f>
        <v>20792277.77</v>
      </c>
      <c r="X823" s="27">
        <f t="shared" si="727"/>
        <v>0</v>
      </c>
      <c r="Y823" s="59"/>
    </row>
    <row r="824" spans="1:25" ht="24">
      <c r="A824" s="28" t="s">
        <v>242</v>
      </c>
      <c r="B824" s="24">
        <v>709</v>
      </c>
      <c r="C824" s="25" t="s">
        <v>510</v>
      </c>
      <c r="D824" s="25" t="s">
        <v>46</v>
      </c>
      <c r="E824" s="25" t="s">
        <v>584</v>
      </c>
      <c r="F824" s="24">
        <v>600</v>
      </c>
      <c r="G824" s="26">
        <f>20390377.77+50000</f>
        <v>20440377.77</v>
      </c>
      <c r="H824" s="26"/>
      <c r="I824" s="26"/>
      <c r="J824" s="26"/>
      <c r="K824" s="26">
        <f>G824+I824</f>
        <v>20440377.77</v>
      </c>
      <c r="L824" s="26">
        <f>H824+J824</f>
        <v>0</v>
      </c>
      <c r="M824" s="26">
        <v>20792277.77</v>
      </c>
      <c r="N824" s="26"/>
      <c r="O824" s="26"/>
      <c r="P824" s="26"/>
      <c r="Q824" s="26">
        <f>M824+O824</f>
        <v>20792277.77</v>
      </c>
      <c r="R824" s="26">
        <f>N824+P824</f>
        <v>0</v>
      </c>
      <c r="S824" s="26">
        <v>20792277.77</v>
      </c>
      <c r="T824" s="26"/>
      <c r="U824" s="27"/>
      <c r="V824" s="27"/>
      <c r="W824" s="27">
        <f>S824+U824</f>
        <v>20792277.77</v>
      </c>
      <c r="X824" s="27">
        <f>T824+V824</f>
        <v>0</v>
      </c>
      <c r="Y824" s="59"/>
    </row>
    <row r="825" spans="1:25" ht="36">
      <c r="A825" s="28" t="s">
        <v>585</v>
      </c>
      <c r="B825" s="24">
        <v>709</v>
      </c>
      <c r="C825" s="25" t="s">
        <v>510</v>
      </c>
      <c r="D825" s="25" t="s">
        <v>46</v>
      </c>
      <c r="E825" s="25" t="s">
        <v>586</v>
      </c>
      <c r="F825" s="24"/>
      <c r="G825" s="26">
        <f>G826</f>
        <v>456000</v>
      </c>
      <c r="H825" s="26">
        <f t="shared" ref="H825:L826" si="728">H826</f>
        <v>0</v>
      </c>
      <c r="I825" s="26">
        <f t="shared" si="728"/>
        <v>0</v>
      </c>
      <c r="J825" s="26">
        <f t="shared" si="728"/>
        <v>0</v>
      </c>
      <c r="K825" s="26">
        <f t="shared" si="728"/>
        <v>456000</v>
      </c>
      <c r="L825" s="26">
        <f t="shared" si="728"/>
        <v>0</v>
      </c>
      <c r="M825" s="26">
        <f>M826</f>
        <v>456000</v>
      </c>
      <c r="N825" s="26">
        <f t="shared" ref="N825:R826" si="729">N826</f>
        <v>0</v>
      </c>
      <c r="O825" s="26">
        <f t="shared" si="729"/>
        <v>0</v>
      </c>
      <c r="P825" s="26">
        <f t="shared" si="729"/>
        <v>0</v>
      </c>
      <c r="Q825" s="26">
        <f t="shared" si="729"/>
        <v>456000</v>
      </c>
      <c r="R825" s="26">
        <f t="shared" si="729"/>
        <v>0</v>
      </c>
      <c r="S825" s="26">
        <f>S826</f>
        <v>456000</v>
      </c>
      <c r="T825" s="26">
        <f t="shared" ref="T825:X826" si="730">T826</f>
        <v>0</v>
      </c>
      <c r="U825" s="27">
        <f t="shared" si="730"/>
        <v>0</v>
      </c>
      <c r="V825" s="27">
        <f t="shared" si="730"/>
        <v>0</v>
      </c>
      <c r="W825" s="27">
        <f t="shared" si="730"/>
        <v>456000</v>
      </c>
      <c r="X825" s="27">
        <f t="shared" si="730"/>
        <v>0</v>
      </c>
      <c r="Y825" s="59"/>
    </row>
    <row r="826" spans="1:25" ht="24">
      <c r="A826" s="28" t="s">
        <v>365</v>
      </c>
      <c r="B826" s="24">
        <v>709</v>
      </c>
      <c r="C826" s="25" t="s">
        <v>510</v>
      </c>
      <c r="D826" s="25" t="s">
        <v>46</v>
      </c>
      <c r="E826" s="25" t="s">
        <v>587</v>
      </c>
      <c r="F826" s="24"/>
      <c r="G826" s="26">
        <f>G827</f>
        <v>456000</v>
      </c>
      <c r="H826" s="26">
        <f t="shared" si="728"/>
        <v>0</v>
      </c>
      <c r="I826" s="26">
        <f t="shared" si="728"/>
        <v>0</v>
      </c>
      <c r="J826" s="26">
        <f t="shared" si="728"/>
        <v>0</v>
      </c>
      <c r="K826" s="26">
        <f>K827</f>
        <v>456000</v>
      </c>
      <c r="L826" s="26">
        <f t="shared" si="728"/>
        <v>0</v>
      </c>
      <c r="M826" s="26">
        <f>M827</f>
        <v>456000</v>
      </c>
      <c r="N826" s="26">
        <f t="shared" si="729"/>
        <v>0</v>
      </c>
      <c r="O826" s="26">
        <f t="shared" si="729"/>
        <v>0</v>
      </c>
      <c r="P826" s="26">
        <f t="shared" si="729"/>
        <v>0</v>
      </c>
      <c r="Q826" s="26">
        <f>Q827</f>
        <v>456000</v>
      </c>
      <c r="R826" s="26">
        <f t="shared" si="729"/>
        <v>0</v>
      </c>
      <c r="S826" s="26">
        <f>S827</f>
        <v>456000</v>
      </c>
      <c r="T826" s="26">
        <f t="shared" si="730"/>
        <v>0</v>
      </c>
      <c r="U826" s="27">
        <f t="shared" si="730"/>
        <v>0</v>
      </c>
      <c r="V826" s="27">
        <f t="shared" si="730"/>
        <v>0</v>
      </c>
      <c r="W826" s="27">
        <f>W827</f>
        <v>456000</v>
      </c>
      <c r="X826" s="27">
        <f t="shared" si="730"/>
        <v>0</v>
      </c>
      <c r="Y826" s="59"/>
    </row>
    <row r="827" spans="1:25">
      <c r="A827" s="28" t="s">
        <v>57</v>
      </c>
      <c r="B827" s="24">
        <v>709</v>
      </c>
      <c r="C827" s="25" t="s">
        <v>510</v>
      </c>
      <c r="D827" s="25" t="s">
        <v>46</v>
      </c>
      <c r="E827" s="25" t="s">
        <v>587</v>
      </c>
      <c r="F827" s="24">
        <v>300</v>
      </c>
      <c r="G827" s="26">
        <v>456000</v>
      </c>
      <c r="H827" s="26"/>
      <c r="I827" s="26"/>
      <c r="J827" s="26"/>
      <c r="K827" s="26">
        <f>G827+I827</f>
        <v>456000</v>
      </c>
      <c r="L827" s="26">
        <f>H827+J827</f>
        <v>0</v>
      </c>
      <c r="M827" s="26">
        <v>456000</v>
      </c>
      <c r="N827" s="26"/>
      <c r="O827" s="26"/>
      <c r="P827" s="26"/>
      <c r="Q827" s="26">
        <f>M827+O827</f>
        <v>456000</v>
      </c>
      <c r="R827" s="26">
        <f>N827+P827</f>
        <v>0</v>
      </c>
      <c r="S827" s="26">
        <v>456000</v>
      </c>
      <c r="T827" s="26"/>
      <c r="U827" s="27"/>
      <c r="V827" s="27"/>
      <c r="W827" s="27">
        <f>S827+U827</f>
        <v>456000</v>
      </c>
      <c r="X827" s="27">
        <f>T827+V827</f>
        <v>0</v>
      </c>
      <c r="Y827" s="59"/>
    </row>
    <row r="828" spans="1:25" hidden="1">
      <c r="A828" s="30" t="s">
        <v>35</v>
      </c>
      <c r="B828" s="24">
        <v>709</v>
      </c>
      <c r="C828" s="25" t="s">
        <v>510</v>
      </c>
      <c r="D828" s="25" t="s">
        <v>46</v>
      </c>
      <c r="E828" s="25" t="s">
        <v>36</v>
      </c>
      <c r="F828" s="24"/>
      <c r="G828" s="26">
        <f t="shared" ref="G828:X830" si="731">G829</f>
        <v>0</v>
      </c>
      <c r="H828" s="26">
        <f t="shared" si="731"/>
        <v>0</v>
      </c>
      <c r="I828" s="26">
        <f t="shared" si="731"/>
        <v>0</v>
      </c>
      <c r="J828" s="26">
        <f t="shared" si="731"/>
        <v>0</v>
      </c>
      <c r="K828" s="26">
        <f t="shared" si="731"/>
        <v>0</v>
      </c>
      <c r="L828" s="26">
        <f t="shared" si="731"/>
        <v>0</v>
      </c>
      <c r="M828" s="26">
        <f t="shared" si="731"/>
        <v>0</v>
      </c>
      <c r="N828" s="26">
        <f t="shared" si="731"/>
        <v>0</v>
      </c>
      <c r="O828" s="26">
        <f t="shared" si="731"/>
        <v>0</v>
      </c>
      <c r="P828" s="26">
        <f t="shared" si="731"/>
        <v>0</v>
      </c>
      <c r="Q828" s="26">
        <f t="shared" si="731"/>
        <v>0</v>
      </c>
      <c r="R828" s="26">
        <f t="shared" si="731"/>
        <v>0</v>
      </c>
      <c r="S828" s="26">
        <f t="shared" si="731"/>
        <v>0</v>
      </c>
      <c r="T828" s="26">
        <f t="shared" si="731"/>
        <v>0</v>
      </c>
      <c r="U828" s="26">
        <f t="shared" si="731"/>
        <v>0</v>
      </c>
      <c r="V828" s="26">
        <f t="shared" si="731"/>
        <v>0</v>
      </c>
      <c r="W828" s="26">
        <f t="shared" si="731"/>
        <v>0</v>
      </c>
      <c r="X828" s="26">
        <f t="shared" si="731"/>
        <v>0</v>
      </c>
      <c r="Y828" s="59"/>
    </row>
    <row r="829" spans="1:25" ht="24" hidden="1">
      <c r="A829" s="30" t="s">
        <v>277</v>
      </c>
      <c r="B829" s="24">
        <v>709</v>
      </c>
      <c r="C829" s="25" t="s">
        <v>510</v>
      </c>
      <c r="D829" s="25" t="s">
        <v>46</v>
      </c>
      <c r="E829" s="25" t="s">
        <v>278</v>
      </c>
      <c r="F829" s="24"/>
      <c r="G829" s="26">
        <f t="shared" si="731"/>
        <v>0</v>
      </c>
      <c r="H829" s="26">
        <f t="shared" si="731"/>
        <v>0</v>
      </c>
      <c r="I829" s="26">
        <f t="shared" si="731"/>
        <v>0</v>
      </c>
      <c r="J829" s="26">
        <f t="shared" si="731"/>
        <v>0</v>
      </c>
      <c r="K829" s="26">
        <f t="shared" si="731"/>
        <v>0</v>
      </c>
      <c r="L829" s="26">
        <f t="shared" si="731"/>
        <v>0</v>
      </c>
      <c r="M829" s="26">
        <f t="shared" si="731"/>
        <v>0</v>
      </c>
      <c r="N829" s="26">
        <f t="shared" si="731"/>
        <v>0</v>
      </c>
      <c r="O829" s="26">
        <f t="shared" si="731"/>
        <v>0</v>
      </c>
      <c r="P829" s="26">
        <f t="shared" si="731"/>
        <v>0</v>
      </c>
      <c r="Q829" s="26">
        <f t="shared" si="731"/>
        <v>0</v>
      </c>
      <c r="R829" s="26">
        <f t="shared" si="731"/>
        <v>0</v>
      </c>
      <c r="S829" s="26">
        <f t="shared" si="731"/>
        <v>0</v>
      </c>
      <c r="T829" s="26">
        <f t="shared" si="731"/>
        <v>0</v>
      </c>
      <c r="U829" s="26">
        <f t="shared" si="731"/>
        <v>0</v>
      </c>
      <c r="V829" s="26">
        <f t="shared" si="731"/>
        <v>0</v>
      </c>
      <c r="W829" s="26">
        <f t="shared" si="731"/>
        <v>0</v>
      </c>
      <c r="X829" s="26">
        <f t="shared" si="731"/>
        <v>0</v>
      </c>
      <c r="Y829" s="59"/>
    </row>
    <row r="830" spans="1:25" ht="72" hidden="1">
      <c r="A830" s="28" t="s">
        <v>43</v>
      </c>
      <c r="B830" s="24">
        <v>709</v>
      </c>
      <c r="C830" s="25" t="s">
        <v>510</v>
      </c>
      <c r="D830" s="25" t="s">
        <v>46</v>
      </c>
      <c r="E830" s="25" t="s">
        <v>279</v>
      </c>
      <c r="F830" s="24"/>
      <c r="G830" s="26">
        <f t="shared" si="731"/>
        <v>0</v>
      </c>
      <c r="H830" s="26">
        <f t="shared" si="731"/>
        <v>0</v>
      </c>
      <c r="I830" s="26">
        <f t="shared" si="731"/>
        <v>0</v>
      </c>
      <c r="J830" s="26">
        <f t="shared" si="731"/>
        <v>0</v>
      </c>
      <c r="K830" s="26">
        <f t="shared" si="731"/>
        <v>0</v>
      </c>
      <c r="L830" s="26">
        <f t="shared" si="731"/>
        <v>0</v>
      </c>
      <c r="M830" s="26">
        <f t="shared" si="731"/>
        <v>0</v>
      </c>
      <c r="N830" s="26">
        <f t="shared" si="731"/>
        <v>0</v>
      </c>
      <c r="O830" s="26">
        <f t="shared" si="731"/>
        <v>0</v>
      </c>
      <c r="P830" s="26">
        <f t="shared" si="731"/>
        <v>0</v>
      </c>
      <c r="Q830" s="26">
        <f t="shared" si="731"/>
        <v>0</v>
      </c>
      <c r="R830" s="26">
        <f t="shared" si="731"/>
        <v>0</v>
      </c>
      <c r="S830" s="26">
        <f t="shared" si="731"/>
        <v>0</v>
      </c>
      <c r="T830" s="26">
        <f t="shared" si="731"/>
        <v>0</v>
      </c>
      <c r="U830" s="26">
        <f t="shared" si="731"/>
        <v>0</v>
      </c>
      <c r="V830" s="26">
        <f t="shared" si="731"/>
        <v>0</v>
      </c>
      <c r="W830" s="26">
        <f t="shared" si="731"/>
        <v>0</v>
      </c>
      <c r="X830" s="26">
        <f t="shared" si="731"/>
        <v>0</v>
      </c>
      <c r="Y830" s="59"/>
    </row>
    <row r="831" spans="1:25" ht="24" hidden="1">
      <c r="A831" s="45" t="s">
        <v>242</v>
      </c>
      <c r="B831" s="24">
        <v>709</v>
      </c>
      <c r="C831" s="25" t="s">
        <v>510</v>
      </c>
      <c r="D831" s="25" t="s">
        <v>46</v>
      </c>
      <c r="E831" s="25" t="s">
        <v>279</v>
      </c>
      <c r="F831" s="24">
        <v>600</v>
      </c>
      <c r="G831" s="26"/>
      <c r="H831" s="26"/>
      <c r="I831" s="26"/>
      <c r="J831" s="26">
        <f>I831</f>
        <v>0</v>
      </c>
      <c r="K831" s="26">
        <f>G831+I831</f>
        <v>0</v>
      </c>
      <c r="L831" s="26">
        <f>H831+J831</f>
        <v>0</v>
      </c>
      <c r="M831" s="26"/>
      <c r="N831" s="26"/>
      <c r="O831" s="26"/>
      <c r="P831" s="26"/>
      <c r="Q831" s="26">
        <f>M831+O831</f>
        <v>0</v>
      </c>
      <c r="R831" s="26">
        <f>N831+P831</f>
        <v>0</v>
      </c>
      <c r="S831" s="26"/>
      <c r="T831" s="26"/>
      <c r="U831" s="27"/>
      <c r="V831" s="27"/>
      <c r="W831" s="26">
        <f>S831+U831</f>
        <v>0</v>
      </c>
      <c r="X831" s="26">
        <f>T831+V831</f>
        <v>0</v>
      </c>
      <c r="Y831" s="59"/>
    </row>
    <row r="832" spans="1:25">
      <c r="A832" s="28" t="s">
        <v>588</v>
      </c>
      <c r="B832" s="24">
        <v>709</v>
      </c>
      <c r="C832" s="25" t="s">
        <v>222</v>
      </c>
      <c r="D832" s="25"/>
      <c r="E832" s="25"/>
      <c r="F832" s="24"/>
      <c r="G832" s="26">
        <f t="shared" ref="G832:X832" si="732">G833</f>
        <v>10406029.220000001</v>
      </c>
      <c r="H832" s="26">
        <f t="shared" si="732"/>
        <v>0</v>
      </c>
      <c r="I832" s="26">
        <f t="shared" si="732"/>
        <v>0</v>
      </c>
      <c r="J832" s="26">
        <f t="shared" si="732"/>
        <v>0</v>
      </c>
      <c r="K832" s="26">
        <f t="shared" si="732"/>
        <v>10406029.220000001</v>
      </c>
      <c r="L832" s="26">
        <f t="shared" si="732"/>
        <v>0</v>
      </c>
      <c r="M832" s="26">
        <f t="shared" si="732"/>
        <v>10020895.220000001</v>
      </c>
      <c r="N832" s="26">
        <f t="shared" si="732"/>
        <v>0</v>
      </c>
      <c r="O832" s="26">
        <f t="shared" si="732"/>
        <v>0</v>
      </c>
      <c r="P832" s="26">
        <f t="shared" si="732"/>
        <v>0</v>
      </c>
      <c r="Q832" s="26">
        <f t="shared" si="732"/>
        <v>10020895.220000001</v>
      </c>
      <c r="R832" s="26">
        <f t="shared" si="732"/>
        <v>0</v>
      </c>
      <c r="S832" s="26">
        <f t="shared" si="732"/>
        <v>10020895.220000001</v>
      </c>
      <c r="T832" s="26">
        <f t="shared" si="732"/>
        <v>0</v>
      </c>
      <c r="U832" s="27">
        <f t="shared" si="732"/>
        <v>0</v>
      </c>
      <c r="V832" s="27">
        <f t="shared" si="732"/>
        <v>0</v>
      </c>
      <c r="W832" s="27">
        <f t="shared" si="732"/>
        <v>10020895.220000001</v>
      </c>
      <c r="X832" s="27">
        <f t="shared" si="732"/>
        <v>0</v>
      </c>
      <c r="Y832" s="59"/>
    </row>
    <row r="833" spans="1:25">
      <c r="A833" s="28" t="s">
        <v>589</v>
      </c>
      <c r="B833" s="24">
        <v>709</v>
      </c>
      <c r="C833" s="25" t="s">
        <v>222</v>
      </c>
      <c r="D833" s="25" t="s">
        <v>63</v>
      </c>
      <c r="E833" s="25"/>
      <c r="F833" s="24"/>
      <c r="G833" s="26">
        <f t="shared" ref="G833:X833" si="733">G834+G851</f>
        <v>10406029.220000001</v>
      </c>
      <c r="H833" s="26">
        <f t="shared" si="733"/>
        <v>0</v>
      </c>
      <c r="I833" s="26">
        <f t="shared" si="733"/>
        <v>0</v>
      </c>
      <c r="J833" s="26">
        <f t="shared" si="733"/>
        <v>0</v>
      </c>
      <c r="K833" s="26">
        <f t="shared" si="733"/>
        <v>10406029.220000001</v>
      </c>
      <c r="L833" s="26">
        <f t="shared" si="733"/>
        <v>0</v>
      </c>
      <c r="M833" s="26">
        <f t="shared" si="733"/>
        <v>10020895.220000001</v>
      </c>
      <c r="N833" s="26">
        <f t="shared" si="733"/>
        <v>0</v>
      </c>
      <c r="O833" s="26">
        <f t="shared" si="733"/>
        <v>0</v>
      </c>
      <c r="P833" s="26">
        <f t="shared" si="733"/>
        <v>0</v>
      </c>
      <c r="Q833" s="26">
        <f t="shared" si="733"/>
        <v>10020895.220000001</v>
      </c>
      <c r="R833" s="26">
        <f t="shared" si="733"/>
        <v>0</v>
      </c>
      <c r="S833" s="26">
        <f t="shared" si="733"/>
        <v>10020895.220000001</v>
      </c>
      <c r="T833" s="26">
        <f t="shared" si="733"/>
        <v>0</v>
      </c>
      <c r="U833" s="27">
        <f t="shared" si="733"/>
        <v>0</v>
      </c>
      <c r="V833" s="27">
        <f t="shared" si="733"/>
        <v>0</v>
      </c>
      <c r="W833" s="27">
        <f t="shared" si="733"/>
        <v>10020895.220000001</v>
      </c>
      <c r="X833" s="27">
        <f t="shared" si="733"/>
        <v>0</v>
      </c>
      <c r="Y833" s="59"/>
    </row>
    <row r="834" spans="1:25" ht="24">
      <c r="A834" s="23" t="s">
        <v>72</v>
      </c>
      <c r="B834" s="24">
        <v>709</v>
      </c>
      <c r="C834" s="25" t="s">
        <v>222</v>
      </c>
      <c r="D834" s="25" t="s">
        <v>63</v>
      </c>
      <c r="E834" s="25" t="s">
        <v>73</v>
      </c>
      <c r="F834" s="24"/>
      <c r="G834" s="26">
        <f>G835</f>
        <v>10142329.220000001</v>
      </c>
      <c r="H834" s="26">
        <f t="shared" ref="H834:L834" si="734">H835</f>
        <v>0</v>
      </c>
      <c r="I834" s="26">
        <f t="shared" si="734"/>
        <v>0</v>
      </c>
      <c r="J834" s="26">
        <f t="shared" si="734"/>
        <v>0</v>
      </c>
      <c r="K834" s="26">
        <f>K835</f>
        <v>10142329.220000001</v>
      </c>
      <c r="L834" s="26">
        <f t="shared" si="734"/>
        <v>0</v>
      </c>
      <c r="M834" s="26">
        <f>M835</f>
        <v>9757195.2200000007</v>
      </c>
      <c r="N834" s="26">
        <f t="shared" ref="N834:R834" si="735">N835</f>
        <v>0</v>
      </c>
      <c r="O834" s="26">
        <f t="shared" si="735"/>
        <v>0</v>
      </c>
      <c r="P834" s="26">
        <f t="shared" si="735"/>
        <v>0</v>
      </c>
      <c r="Q834" s="26">
        <f>Q835</f>
        <v>9757195.2200000007</v>
      </c>
      <c r="R834" s="26">
        <f t="shared" si="735"/>
        <v>0</v>
      </c>
      <c r="S834" s="26">
        <f>S835</f>
        <v>9757195.2200000007</v>
      </c>
      <c r="T834" s="26">
        <f t="shared" ref="T834:X834" si="736">T835</f>
        <v>0</v>
      </c>
      <c r="U834" s="27">
        <f t="shared" si="736"/>
        <v>0</v>
      </c>
      <c r="V834" s="27">
        <f t="shared" si="736"/>
        <v>0</v>
      </c>
      <c r="W834" s="27">
        <f>W835</f>
        <v>9757195.2200000007</v>
      </c>
      <c r="X834" s="27">
        <f t="shared" si="736"/>
        <v>0</v>
      </c>
      <c r="Y834" s="59"/>
    </row>
    <row r="835" spans="1:25" ht="24">
      <c r="A835" s="28" t="s">
        <v>590</v>
      </c>
      <c r="B835" s="24">
        <v>709</v>
      </c>
      <c r="C835" s="25" t="s">
        <v>222</v>
      </c>
      <c r="D835" s="25" t="s">
        <v>63</v>
      </c>
      <c r="E835" s="25" t="s">
        <v>591</v>
      </c>
      <c r="F835" s="24"/>
      <c r="G835" s="26">
        <f t="shared" ref="G835:X835" si="737">G836+G846</f>
        <v>10142329.220000001</v>
      </c>
      <c r="H835" s="26">
        <f t="shared" si="737"/>
        <v>0</v>
      </c>
      <c r="I835" s="26">
        <f t="shared" si="737"/>
        <v>0</v>
      </c>
      <c r="J835" s="26">
        <f t="shared" si="737"/>
        <v>0</v>
      </c>
      <c r="K835" s="26">
        <f t="shared" si="737"/>
        <v>10142329.220000001</v>
      </c>
      <c r="L835" s="26">
        <f t="shared" si="737"/>
        <v>0</v>
      </c>
      <c r="M835" s="26">
        <f t="shared" si="737"/>
        <v>9757195.2200000007</v>
      </c>
      <c r="N835" s="26">
        <f t="shared" si="737"/>
        <v>0</v>
      </c>
      <c r="O835" s="26">
        <f t="shared" si="737"/>
        <v>0</v>
      </c>
      <c r="P835" s="26">
        <f t="shared" si="737"/>
        <v>0</v>
      </c>
      <c r="Q835" s="26">
        <f t="shared" si="737"/>
        <v>9757195.2200000007</v>
      </c>
      <c r="R835" s="26">
        <f t="shared" si="737"/>
        <v>0</v>
      </c>
      <c r="S835" s="26">
        <f t="shared" si="737"/>
        <v>9757195.2200000007</v>
      </c>
      <c r="T835" s="26">
        <f t="shared" si="737"/>
        <v>0</v>
      </c>
      <c r="U835" s="26">
        <f t="shared" si="737"/>
        <v>0</v>
      </c>
      <c r="V835" s="26">
        <f t="shared" si="737"/>
        <v>0</v>
      </c>
      <c r="W835" s="26">
        <f t="shared" si="737"/>
        <v>9757195.2200000007</v>
      </c>
      <c r="X835" s="26">
        <f t="shared" si="737"/>
        <v>0</v>
      </c>
      <c r="Y835" s="59"/>
    </row>
    <row r="836" spans="1:25" ht="24">
      <c r="A836" s="28" t="s">
        <v>592</v>
      </c>
      <c r="B836" s="24">
        <v>709</v>
      </c>
      <c r="C836" s="25" t="s">
        <v>222</v>
      </c>
      <c r="D836" s="25" t="s">
        <v>63</v>
      </c>
      <c r="E836" s="25" t="s">
        <v>593</v>
      </c>
      <c r="F836" s="24"/>
      <c r="G836" s="26">
        <f t="shared" ref="G836:X836" si="738">G843+G839+G837+G841</f>
        <v>10142329.220000001</v>
      </c>
      <c r="H836" s="26">
        <f t="shared" si="738"/>
        <v>0</v>
      </c>
      <c r="I836" s="26">
        <f t="shared" si="738"/>
        <v>0</v>
      </c>
      <c r="J836" s="26">
        <f t="shared" si="738"/>
        <v>0</v>
      </c>
      <c r="K836" s="26">
        <f t="shared" si="738"/>
        <v>10142329.220000001</v>
      </c>
      <c r="L836" s="26">
        <f t="shared" si="738"/>
        <v>0</v>
      </c>
      <c r="M836" s="26">
        <f t="shared" si="738"/>
        <v>9757195.2200000007</v>
      </c>
      <c r="N836" s="26">
        <f t="shared" si="738"/>
        <v>0</v>
      </c>
      <c r="O836" s="26">
        <f t="shared" si="738"/>
        <v>0</v>
      </c>
      <c r="P836" s="26">
        <f t="shared" si="738"/>
        <v>0</v>
      </c>
      <c r="Q836" s="26">
        <f t="shared" si="738"/>
        <v>9757195.2200000007</v>
      </c>
      <c r="R836" s="26">
        <f t="shared" si="738"/>
        <v>0</v>
      </c>
      <c r="S836" s="26">
        <f t="shared" si="738"/>
        <v>9757195.2200000007</v>
      </c>
      <c r="T836" s="26">
        <f t="shared" si="738"/>
        <v>0</v>
      </c>
      <c r="U836" s="26">
        <f t="shared" si="738"/>
        <v>0</v>
      </c>
      <c r="V836" s="26">
        <f t="shared" si="738"/>
        <v>0</v>
      </c>
      <c r="W836" s="26">
        <f t="shared" si="738"/>
        <v>9757195.2200000007</v>
      </c>
      <c r="X836" s="26">
        <f t="shared" si="738"/>
        <v>0</v>
      </c>
      <c r="Y836" s="59"/>
    </row>
    <row r="837" spans="1:25" ht="45.75" customHeight="1">
      <c r="A837" s="28" t="s">
        <v>33</v>
      </c>
      <c r="B837" s="24">
        <v>709</v>
      </c>
      <c r="C837" s="25" t="s">
        <v>222</v>
      </c>
      <c r="D837" s="25" t="s">
        <v>63</v>
      </c>
      <c r="E837" s="25" t="s">
        <v>594</v>
      </c>
      <c r="F837" s="24"/>
      <c r="G837" s="26">
        <f t="shared" ref="G837:X837" si="739">G838</f>
        <v>423000</v>
      </c>
      <c r="H837" s="26">
        <f t="shared" si="739"/>
        <v>0</v>
      </c>
      <c r="I837" s="26">
        <f t="shared" si="739"/>
        <v>0</v>
      </c>
      <c r="J837" s="26">
        <f t="shared" si="739"/>
        <v>0</v>
      </c>
      <c r="K837" s="26">
        <f>K838</f>
        <v>423000</v>
      </c>
      <c r="L837" s="26">
        <f t="shared" si="739"/>
        <v>0</v>
      </c>
      <c r="M837" s="26">
        <f t="shared" si="739"/>
        <v>383000</v>
      </c>
      <c r="N837" s="26">
        <f t="shared" si="739"/>
        <v>0</v>
      </c>
      <c r="O837" s="26">
        <f t="shared" si="739"/>
        <v>0</v>
      </c>
      <c r="P837" s="26">
        <f t="shared" si="739"/>
        <v>0</v>
      </c>
      <c r="Q837" s="26">
        <f>Q838</f>
        <v>383000</v>
      </c>
      <c r="R837" s="26">
        <f t="shared" si="739"/>
        <v>0</v>
      </c>
      <c r="S837" s="26">
        <f t="shared" si="739"/>
        <v>383000</v>
      </c>
      <c r="T837" s="26">
        <f t="shared" si="739"/>
        <v>0</v>
      </c>
      <c r="U837" s="27">
        <f t="shared" si="739"/>
        <v>0</v>
      </c>
      <c r="V837" s="27">
        <f t="shared" si="739"/>
        <v>0</v>
      </c>
      <c r="W837" s="27">
        <f>W838</f>
        <v>383000</v>
      </c>
      <c r="X837" s="27">
        <f t="shared" si="739"/>
        <v>0</v>
      </c>
      <c r="Y837" s="59"/>
    </row>
    <row r="838" spans="1:25" ht="24">
      <c r="A838" s="28" t="s">
        <v>242</v>
      </c>
      <c r="B838" s="24">
        <v>709</v>
      </c>
      <c r="C838" s="25" t="s">
        <v>222</v>
      </c>
      <c r="D838" s="25" t="s">
        <v>63</v>
      </c>
      <c r="E838" s="25" t="s">
        <v>594</v>
      </c>
      <c r="F838" s="24">
        <v>600</v>
      </c>
      <c r="G838" s="26">
        <v>423000</v>
      </c>
      <c r="H838" s="26"/>
      <c r="I838" s="26"/>
      <c r="J838" s="26"/>
      <c r="K838" s="26">
        <f>G838+I838</f>
        <v>423000</v>
      </c>
      <c r="L838" s="26">
        <f>H838+J838</f>
        <v>0</v>
      </c>
      <c r="M838" s="26">
        <v>383000</v>
      </c>
      <c r="N838" s="26"/>
      <c r="O838" s="26"/>
      <c r="P838" s="26"/>
      <c r="Q838" s="26">
        <f>M838+O838</f>
        <v>383000</v>
      </c>
      <c r="R838" s="26">
        <f>N838+P838</f>
        <v>0</v>
      </c>
      <c r="S838" s="26">
        <v>383000</v>
      </c>
      <c r="T838" s="26"/>
      <c r="U838" s="27"/>
      <c r="V838" s="27"/>
      <c r="W838" s="27">
        <f>S838+U838</f>
        <v>383000</v>
      </c>
      <c r="X838" s="27">
        <f>T838+V838</f>
        <v>0</v>
      </c>
      <c r="Y838" s="59"/>
    </row>
    <row r="839" spans="1:25" ht="36">
      <c r="A839" s="29" t="s">
        <v>267</v>
      </c>
      <c r="B839" s="24">
        <v>709</v>
      </c>
      <c r="C839" s="25" t="s">
        <v>222</v>
      </c>
      <c r="D839" s="25" t="s">
        <v>63</v>
      </c>
      <c r="E839" s="25" t="s">
        <v>595</v>
      </c>
      <c r="F839" s="24"/>
      <c r="G839" s="26">
        <f t="shared" ref="G839:X839" si="740">G840</f>
        <v>8966929.2200000007</v>
      </c>
      <c r="H839" s="26">
        <f t="shared" si="740"/>
        <v>0</v>
      </c>
      <c r="I839" s="26">
        <f t="shared" si="740"/>
        <v>0</v>
      </c>
      <c r="J839" s="26">
        <f t="shared" si="740"/>
        <v>0</v>
      </c>
      <c r="K839" s="26">
        <f t="shared" si="740"/>
        <v>8966929.2200000007</v>
      </c>
      <c r="L839" s="26">
        <f t="shared" si="740"/>
        <v>0</v>
      </c>
      <c r="M839" s="26">
        <f t="shared" si="740"/>
        <v>8621795.2200000007</v>
      </c>
      <c r="N839" s="26">
        <f t="shared" si="740"/>
        <v>0</v>
      </c>
      <c r="O839" s="26">
        <f t="shared" si="740"/>
        <v>0</v>
      </c>
      <c r="P839" s="26">
        <f t="shared" si="740"/>
        <v>0</v>
      </c>
      <c r="Q839" s="26">
        <f t="shared" si="740"/>
        <v>8621795.2200000007</v>
      </c>
      <c r="R839" s="26">
        <f t="shared" si="740"/>
        <v>0</v>
      </c>
      <c r="S839" s="26">
        <f t="shared" si="740"/>
        <v>8621795.2200000007</v>
      </c>
      <c r="T839" s="26">
        <f t="shared" si="740"/>
        <v>0</v>
      </c>
      <c r="U839" s="27">
        <f t="shared" si="740"/>
        <v>0</v>
      </c>
      <c r="V839" s="27">
        <f t="shared" si="740"/>
        <v>0</v>
      </c>
      <c r="W839" s="27">
        <f t="shared" si="740"/>
        <v>8621795.2200000007</v>
      </c>
      <c r="X839" s="27">
        <f t="shared" si="740"/>
        <v>0</v>
      </c>
      <c r="Y839" s="59"/>
    </row>
    <row r="840" spans="1:25" ht="24">
      <c r="A840" s="28" t="s">
        <v>242</v>
      </c>
      <c r="B840" s="24">
        <v>709</v>
      </c>
      <c r="C840" s="25" t="s">
        <v>222</v>
      </c>
      <c r="D840" s="25" t="s">
        <v>63</v>
      </c>
      <c r="E840" s="25" t="s">
        <v>595</v>
      </c>
      <c r="F840" s="24">
        <v>600</v>
      </c>
      <c r="G840" s="26">
        <f>8966929.22</f>
        <v>8966929.2200000007</v>
      </c>
      <c r="H840" s="26"/>
      <c r="I840" s="26"/>
      <c r="J840" s="26"/>
      <c r="K840" s="26">
        <f>G840+I840</f>
        <v>8966929.2200000007</v>
      </c>
      <c r="L840" s="26">
        <f>H840+J840</f>
        <v>0</v>
      </c>
      <c r="M840" s="26">
        <v>8621795.2200000007</v>
      </c>
      <c r="N840" s="26"/>
      <c r="O840" s="26"/>
      <c r="P840" s="26"/>
      <c r="Q840" s="26">
        <f>M840+O840</f>
        <v>8621795.2200000007</v>
      </c>
      <c r="R840" s="26">
        <f>N840+P840</f>
        <v>0</v>
      </c>
      <c r="S840" s="26">
        <v>8621795.2200000007</v>
      </c>
      <c r="T840" s="26"/>
      <c r="U840" s="27"/>
      <c r="V840" s="27"/>
      <c r="W840" s="27">
        <f>S840+U840</f>
        <v>8621795.2200000007</v>
      </c>
      <c r="X840" s="27">
        <f>T840+V840</f>
        <v>0</v>
      </c>
      <c r="Y840" s="59"/>
    </row>
    <row r="841" spans="1:25" ht="24">
      <c r="A841" s="28" t="s">
        <v>365</v>
      </c>
      <c r="B841" s="24">
        <v>709</v>
      </c>
      <c r="C841" s="25" t="s">
        <v>222</v>
      </c>
      <c r="D841" s="25" t="s">
        <v>63</v>
      </c>
      <c r="E841" s="25" t="s">
        <v>596</v>
      </c>
      <c r="F841" s="24"/>
      <c r="G841" s="26">
        <f t="shared" ref="G841:X841" si="741">G842</f>
        <v>180000</v>
      </c>
      <c r="H841" s="26">
        <f t="shared" si="741"/>
        <v>0</v>
      </c>
      <c r="I841" s="26">
        <f t="shared" si="741"/>
        <v>0</v>
      </c>
      <c r="J841" s="26">
        <f t="shared" si="741"/>
        <v>0</v>
      </c>
      <c r="K841" s="26">
        <f t="shared" si="741"/>
        <v>180000</v>
      </c>
      <c r="L841" s="26">
        <f t="shared" si="741"/>
        <v>0</v>
      </c>
      <c r="M841" s="26">
        <f t="shared" si="741"/>
        <v>180000</v>
      </c>
      <c r="N841" s="26">
        <f t="shared" si="741"/>
        <v>0</v>
      </c>
      <c r="O841" s="26">
        <f t="shared" si="741"/>
        <v>0</v>
      </c>
      <c r="P841" s="26">
        <f t="shared" si="741"/>
        <v>0</v>
      </c>
      <c r="Q841" s="26">
        <f t="shared" si="741"/>
        <v>180000</v>
      </c>
      <c r="R841" s="26">
        <f t="shared" si="741"/>
        <v>0</v>
      </c>
      <c r="S841" s="26">
        <f t="shared" si="741"/>
        <v>180000</v>
      </c>
      <c r="T841" s="26">
        <f t="shared" si="741"/>
        <v>0</v>
      </c>
      <c r="U841" s="26">
        <f t="shared" si="741"/>
        <v>0</v>
      </c>
      <c r="V841" s="26">
        <f t="shared" si="741"/>
        <v>0</v>
      </c>
      <c r="W841" s="26">
        <f t="shared" si="741"/>
        <v>180000</v>
      </c>
      <c r="X841" s="26">
        <f t="shared" si="741"/>
        <v>0</v>
      </c>
      <c r="Y841" s="59"/>
    </row>
    <row r="842" spans="1:25">
      <c r="A842" s="28" t="s">
        <v>57</v>
      </c>
      <c r="B842" s="24">
        <v>709</v>
      </c>
      <c r="C842" s="25" t="s">
        <v>222</v>
      </c>
      <c r="D842" s="25" t="s">
        <v>63</v>
      </c>
      <c r="E842" s="25" t="s">
        <v>596</v>
      </c>
      <c r="F842" s="24">
        <v>300</v>
      </c>
      <c r="G842" s="26">
        <v>180000</v>
      </c>
      <c r="H842" s="26"/>
      <c r="I842" s="26"/>
      <c r="J842" s="26"/>
      <c r="K842" s="26">
        <f>G842+I842</f>
        <v>180000</v>
      </c>
      <c r="L842" s="26">
        <f>H842+J842</f>
        <v>0</v>
      </c>
      <c r="M842" s="26">
        <v>180000</v>
      </c>
      <c r="N842" s="26"/>
      <c r="O842" s="26"/>
      <c r="P842" s="26"/>
      <c r="Q842" s="26">
        <f>M842+O842</f>
        <v>180000</v>
      </c>
      <c r="R842" s="26">
        <f>N842+P842</f>
        <v>0</v>
      </c>
      <c r="S842" s="26">
        <v>180000</v>
      </c>
      <c r="T842" s="26"/>
      <c r="U842" s="27"/>
      <c r="V842" s="27"/>
      <c r="W842" s="27">
        <f>S842+U842</f>
        <v>180000</v>
      </c>
      <c r="X842" s="27">
        <f>T842+V842</f>
        <v>0</v>
      </c>
      <c r="Y842" s="59"/>
    </row>
    <row r="843" spans="1:25">
      <c r="A843" s="28" t="s">
        <v>52</v>
      </c>
      <c r="B843" s="24">
        <v>709</v>
      </c>
      <c r="C843" s="25" t="s">
        <v>222</v>
      </c>
      <c r="D843" s="25" t="s">
        <v>63</v>
      </c>
      <c r="E843" s="25" t="s">
        <v>597</v>
      </c>
      <c r="F843" s="24"/>
      <c r="G843" s="26">
        <f t="shared" ref="G843:H843" si="742">SUM(G844:G845)</f>
        <v>572400</v>
      </c>
      <c r="H843" s="26">
        <f t="shared" si="742"/>
        <v>0</v>
      </c>
      <c r="I843" s="26">
        <f t="shared" ref="I843:J843" si="743">SUM(I844:I845)</f>
        <v>0</v>
      </c>
      <c r="J843" s="26">
        <f t="shared" si="743"/>
        <v>0</v>
      </c>
      <c r="K843" s="26">
        <f>SUM(K844:K845)</f>
        <v>572400</v>
      </c>
      <c r="L843" s="26">
        <f t="shared" ref="L843:P843" si="744">SUM(L844:L845)</f>
        <v>0</v>
      </c>
      <c r="M843" s="26">
        <f t="shared" si="744"/>
        <v>572400</v>
      </c>
      <c r="N843" s="26">
        <f t="shared" si="744"/>
        <v>0</v>
      </c>
      <c r="O843" s="26">
        <f t="shared" si="744"/>
        <v>0</v>
      </c>
      <c r="P843" s="26">
        <f t="shared" si="744"/>
        <v>0</v>
      </c>
      <c r="Q843" s="26">
        <f>SUM(Q844:Q845)</f>
        <v>572400</v>
      </c>
      <c r="R843" s="26">
        <f t="shared" ref="R843:X843" si="745">SUM(R844:R845)</f>
        <v>0</v>
      </c>
      <c r="S843" s="26">
        <f t="shared" si="745"/>
        <v>572400</v>
      </c>
      <c r="T843" s="26">
        <f t="shared" si="745"/>
        <v>0</v>
      </c>
      <c r="U843" s="27">
        <f t="shared" si="745"/>
        <v>0</v>
      </c>
      <c r="V843" s="27">
        <f t="shared" si="745"/>
        <v>0</v>
      </c>
      <c r="W843" s="27">
        <f>SUM(W844:W845)</f>
        <v>572400</v>
      </c>
      <c r="X843" s="27">
        <f t="shared" si="745"/>
        <v>0</v>
      </c>
      <c r="Y843" s="59"/>
    </row>
    <row r="844" spans="1:25" ht="48" hidden="1">
      <c r="A844" s="28" t="s">
        <v>29</v>
      </c>
      <c r="B844" s="24">
        <v>709</v>
      </c>
      <c r="C844" s="25" t="s">
        <v>222</v>
      </c>
      <c r="D844" s="25" t="s">
        <v>63</v>
      </c>
      <c r="E844" s="25" t="s">
        <v>597</v>
      </c>
      <c r="F844" s="24">
        <v>100</v>
      </c>
      <c r="G844" s="26">
        <v>0</v>
      </c>
      <c r="H844" s="26"/>
      <c r="I844" s="26"/>
      <c r="J844" s="26"/>
      <c r="K844" s="26">
        <f>G844+I844</f>
        <v>0</v>
      </c>
      <c r="L844" s="26">
        <f>H844+J844</f>
        <v>0</v>
      </c>
      <c r="M844" s="26">
        <v>0</v>
      </c>
      <c r="N844" s="26"/>
      <c r="O844" s="26"/>
      <c r="P844" s="26"/>
      <c r="Q844" s="26">
        <f>M844+O844</f>
        <v>0</v>
      </c>
      <c r="R844" s="26">
        <f>N844+P844</f>
        <v>0</v>
      </c>
      <c r="S844" s="26">
        <v>0</v>
      </c>
      <c r="T844" s="26"/>
      <c r="U844" s="27"/>
      <c r="V844" s="27"/>
      <c r="W844" s="27">
        <f>S844+U844</f>
        <v>0</v>
      </c>
      <c r="X844" s="27">
        <f>T844+V844</f>
        <v>0</v>
      </c>
      <c r="Y844" s="59"/>
    </row>
    <row r="845" spans="1:25" ht="24">
      <c r="A845" s="28" t="s">
        <v>30</v>
      </c>
      <c r="B845" s="24">
        <v>709</v>
      </c>
      <c r="C845" s="25" t="s">
        <v>222</v>
      </c>
      <c r="D845" s="25" t="s">
        <v>63</v>
      </c>
      <c r="E845" s="25" t="s">
        <v>597</v>
      </c>
      <c r="F845" s="24">
        <v>200</v>
      </c>
      <c r="G845" s="26">
        <v>572400</v>
      </c>
      <c r="H845" s="26"/>
      <c r="I845" s="26"/>
      <c r="J845" s="26"/>
      <c r="K845" s="26">
        <f>G845+I845</f>
        <v>572400</v>
      </c>
      <c r="L845" s="26">
        <f>H845+J845</f>
        <v>0</v>
      </c>
      <c r="M845" s="26">
        <v>572400</v>
      </c>
      <c r="N845" s="26"/>
      <c r="O845" s="26"/>
      <c r="P845" s="26"/>
      <c r="Q845" s="26">
        <f>M845+O845</f>
        <v>572400</v>
      </c>
      <c r="R845" s="26">
        <f>N845+P845</f>
        <v>0</v>
      </c>
      <c r="S845" s="26">
        <v>572400</v>
      </c>
      <c r="T845" s="26"/>
      <c r="U845" s="27"/>
      <c r="V845" s="27"/>
      <c r="W845" s="27">
        <f>S845+U845</f>
        <v>572400</v>
      </c>
      <c r="X845" s="27">
        <f>T845+V845</f>
        <v>0</v>
      </c>
      <c r="Y845" s="59"/>
    </row>
    <row r="846" spans="1:25" ht="24" hidden="1">
      <c r="A846" s="28" t="s">
        <v>598</v>
      </c>
      <c r="B846" s="24">
        <v>709</v>
      </c>
      <c r="C846" s="25" t="s">
        <v>222</v>
      </c>
      <c r="D846" s="25" t="s">
        <v>63</v>
      </c>
      <c r="E846" s="25" t="s">
        <v>599</v>
      </c>
      <c r="F846" s="24"/>
      <c r="G846" s="26">
        <f t="shared" ref="G846:X846" si="746">G847+G849</f>
        <v>0</v>
      </c>
      <c r="H846" s="26">
        <f t="shared" si="746"/>
        <v>0</v>
      </c>
      <c r="I846" s="26">
        <f t="shared" si="746"/>
        <v>0</v>
      </c>
      <c r="J846" s="26">
        <f t="shared" si="746"/>
        <v>0</v>
      </c>
      <c r="K846" s="26">
        <f t="shared" si="746"/>
        <v>0</v>
      </c>
      <c r="L846" s="26">
        <f t="shared" si="746"/>
        <v>0</v>
      </c>
      <c r="M846" s="26">
        <f t="shared" si="746"/>
        <v>0</v>
      </c>
      <c r="N846" s="26">
        <f t="shared" si="746"/>
        <v>0</v>
      </c>
      <c r="O846" s="26">
        <f t="shared" si="746"/>
        <v>0</v>
      </c>
      <c r="P846" s="26">
        <f t="shared" si="746"/>
        <v>0</v>
      </c>
      <c r="Q846" s="26">
        <f t="shared" si="746"/>
        <v>0</v>
      </c>
      <c r="R846" s="26">
        <f t="shared" si="746"/>
        <v>0</v>
      </c>
      <c r="S846" s="26">
        <f t="shared" si="746"/>
        <v>0</v>
      </c>
      <c r="T846" s="26">
        <f t="shared" si="746"/>
        <v>0</v>
      </c>
      <c r="U846" s="26">
        <f t="shared" si="746"/>
        <v>0</v>
      </c>
      <c r="V846" s="26">
        <f t="shared" si="746"/>
        <v>0</v>
      </c>
      <c r="W846" s="26">
        <f t="shared" si="746"/>
        <v>0</v>
      </c>
      <c r="X846" s="26">
        <f t="shared" si="746"/>
        <v>0</v>
      </c>
      <c r="Y846" s="59"/>
    </row>
    <row r="847" spans="1:25" ht="24" hidden="1">
      <c r="A847" s="28" t="s">
        <v>457</v>
      </c>
      <c r="B847" s="24">
        <v>709</v>
      </c>
      <c r="C847" s="25" t="s">
        <v>222</v>
      </c>
      <c r="D847" s="25" t="s">
        <v>63</v>
      </c>
      <c r="E847" s="25" t="s">
        <v>600</v>
      </c>
      <c r="F847" s="24"/>
      <c r="G847" s="26">
        <f t="shared" ref="G847:X847" si="747">G848</f>
        <v>0</v>
      </c>
      <c r="H847" s="26">
        <f t="shared" si="747"/>
        <v>0</v>
      </c>
      <c r="I847" s="26">
        <f t="shared" si="747"/>
        <v>0</v>
      </c>
      <c r="J847" s="26">
        <f t="shared" si="747"/>
        <v>0</v>
      </c>
      <c r="K847" s="26">
        <f t="shared" si="747"/>
        <v>0</v>
      </c>
      <c r="L847" s="26">
        <f t="shared" si="747"/>
        <v>0</v>
      </c>
      <c r="M847" s="26">
        <f t="shared" si="747"/>
        <v>0</v>
      </c>
      <c r="N847" s="26">
        <f t="shared" si="747"/>
        <v>0</v>
      </c>
      <c r="O847" s="26">
        <f t="shared" si="747"/>
        <v>0</v>
      </c>
      <c r="P847" s="26">
        <f t="shared" si="747"/>
        <v>0</v>
      </c>
      <c r="Q847" s="26">
        <f t="shared" si="747"/>
        <v>0</v>
      </c>
      <c r="R847" s="26">
        <f t="shared" si="747"/>
        <v>0</v>
      </c>
      <c r="S847" s="26">
        <f t="shared" si="747"/>
        <v>0</v>
      </c>
      <c r="T847" s="26">
        <f t="shared" si="747"/>
        <v>0</v>
      </c>
      <c r="U847" s="26">
        <f t="shared" si="747"/>
        <v>0</v>
      </c>
      <c r="V847" s="26">
        <f t="shared" si="747"/>
        <v>0</v>
      </c>
      <c r="W847" s="26">
        <f t="shared" si="747"/>
        <v>0</v>
      </c>
      <c r="X847" s="26">
        <f t="shared" si="747"/>
        <v>0</v>
      </c>
      <c r="Y847" s="59"/>
    </row>
    <row r="848" spans="1:25" ht="24" hidden="1">
      <c r="A848" s="28" t="s">
        <v>242</v>
      </c>
      <c r="B848" s="24">
        <v>709</v>
      </c>
      <c r="C848" s="25" t="s">
        <v>222</v>
      </c>
      <c r="D848" s="25" t="s">
        <v>63</v>
      </c>
      <c r="E848" s="25" t="s">
        <v>600</v>
      </c>
      <c r="F848" s="24">
        <v>600</v>
      </c>
      <c r="G848" s="26"/>
      <c r="H848" s="26"/>
      <c r="I848" s="26"/>
      <c r="J848" s="26"/>
      <c r="K848" s="26">
        <f>G848+I848</f>
        <v>0</v>
      </c>
      <c r="L848" s="26">
        <f>H848+J848</f>
        <v>0</v>
      </c>
      <c r="M848" s="26"/>
      <c r="N848" s="26"/>
      <c r="O848" s="26"/>
      <c r="P848" s="26"/>
      <c r="Q848" s="26">
        <f>M848+O848</f>
        <v>0</v>
      </c>
      <c r="R848" s="26">
        <f>N848+P848</f>
        <v>0</v>
      </c>
      <c r="S848" s="26"/>
      <c r="T848" s="26"/>
      <c r="U848" s="27"/>
      <c r="V848" s="27"/>
      <c r="W848" s="26">
        <f>S848+U848</f>
        <v>0</v>
      </c>
      <c r="X848" s="26">
        <f>T848+V848</f>
        <v>0</v>
      </c>
      <c r="Y848" s="59"/>
    </row>
    <row r="849" spans="1:25" ht="24" hidden="1">
      <c r="A849" s="28" t="s">
        <v>459</v>
      </c>
      <c r="B849" s="24">
        <v>709</v>
      </c>
      <c r="C849" s="25" t="s">
        <v>222</v>
      </c>
      <c r="D849" s="25" t="s">
        <v>63</v>
      </c>
      <c r="E849" s="25" t="s">
        <v>601</v>
      </c>
      <c r="F849" s="24"/>
      <c r="G849" s="26">
        <f t="shared" ref="G849:X849" si="748">G850</f>
        <v>0</v>
      </c>
      <c r="H849" s="26">
        <f t="shared" si="748"/>
        <v>0</v>
      </c>
      <c r="I849" s="26">
        <f t="shared" si="748"/>
        <v>0</v>
      </c>
      <c r="J849" s="26">
        <f t="shared" si="748"/>
        <v>0</v>
      </c>
      <c r="K849" s="26">
        <f t="shared" si="748"/>
        <v>0</v>
      </c>
      <c r="L849" s="26">
        <f t="shared" si="748"/>
        <v>0</v>
      </c>
      <c r="M849" s="26">
        <f t="shared" si="748"/>
        <v>0</v>
      </c>
      <c r="N849" s="26">
        <f t="shared" si="748"/>
        <v>0</v>
      </c>
      <c r="O849" s="26">
        <f t="shared" si="748"/>
        <v>0</v>
      </c>
      <c r="P849" s="26">
        <f t="shared" si="748"/>
        <v>0</v>
      </c>
      <c r="Q849" s="26">
        <f t="shared" si="748"/>
        <v>0</v>
      </c>
      <c r="R849" s="26">
        <f t="shared" si="748"/>
        <v>0</v>
      </c>
      <c r="S849" s="26">
        <f t="shared" si="748"/>
        <v>0</v>
      </c>
      <c r="T849" s="26">
        <f t="shared" si="748"/>
        <v>0</v>
      </c>
      <c r="U849" s="26">
        <f t="shared" si="748"/>
        <v>0</v>
      </c>
      <c r="V849" s="26">
        <f t="shared" si="748"/>
        <v>0</v>
      </c>
      <c r="W849" s="26">
        <f t="shared" si="748"/>
        <v>0</v>
      </c>
      <c r="X849" s="26">
        <f t="shared" si="748"/>
        <v>0</v>
      </c>
      <c r="Y849" s="59"/>
    </row>
    <row r="850" spans="1:25" ht="24" hidden="1">
      <c r="A850" s="28" t="s">
        <v>242</v>
      </c>
      <c r="B850" s="24">
        <v>709</v>
      </c>
      <c r="C850" s="25" t="s">
        <v>222</v>
      </c>
      <c r="D850" s="25" t="s">
        <v>63</v>
      </c>
      <c r="E850" s="25" t="s">
        <v>601</v>
      </c>
      <c r="F850" s="24">
        <v>600</v>
      </c>
      <c r="G850" s="26"/>
      <c r="H850" s="26"/>
      <c r="I850" s="26"/>
      <c r="J850" s="26"/>
      <c r="K850" s="26">
        <f>G850+I850</f>
        <v>0</v>
      </c>
      <c r="L850" s="26">
        <f>H850+J850</f>
        <v>0</v>
      </c>
      <c r="M850" s="26"/>
      <c r="N850" s="26"/>
      <c r="O850" s="26"/>
      <c r="P850" s="26"/>
      <c r="Q850" s="26">
        <f>M850+O850</f>
        <v>0</v>
      </c>
      <c r="R850" s="26">
        <f>N850+P850</f>
        <v>0</v>
      </c>
      <c r="S850" s="26"/>
      <c r="T850" s="26"/>
      <c r="U850" s="27"/>
      <c r="V850" s="27"/>
      <c r="W850" s="26">
        <f>S850+U850</f>
        <v>0</v>
      </c>
      <c r="X850" s="26">
        <f>T850+V850</f>
        <v>0</v>
      </c>
      <c r="Y850" s="59"/>
    </row>
    <row r="851" spans="1:25" ht="24">
      <c r="A851" s="28" t="s">
        <v>350</v>
      </c>
      <c r="B851" s="24">
        <v>709</v>
      </c>
      <c r="C851" s="25" t="s">
        <v>222</v>
      </c>
      <c r="D851" s="25" t="s">
        <v>63</v>
      </c>
      <c r="E851" s="25" t="s">
        <v>166</v>
      </c>
      <c r="F851" s="24"/>
      <c r="G851" s="26">
        <f>G852</f>
        <v>263700</v>
      </c>
      <c r="H851" s="26">
        <f t="shared" ref="H851:L854" si="749">H852</f>
        <v>0</v>
      </c>
      <c r="I851" s="26">
        <f t="shared" si="749"/>
        <v>0</v>
      </c>
      <c r="J851" s="26">
        <f t="shared" si="749"/>
        <v>0</v>
      </c>
      <c r="K851" s="26">
        <f t="shared" si="749"/>
        <v>263700</v>
      </c>
      <c r="L851" s="26">
        <f t="shared" si="749"/>
        <v>0</v>
      </c>
      <c r="M851" s="26">
        <f>M852</f>
        <v>263700</v>
      </c>
      <c r="N851" s="26">
        <f t="shared" ref="N851:R854" si="750">N852</f>
        <v>0</v>
      </c>
      <c r="O851" s="26">
        <f t="shared" si="750"/>
        <v>0</v>
      </c>
      <c r="P851" s="26">
        <f t="shared" si="750"/>
        <v>0</v>
      </c>
      <c r="Q851" s="26">
        <f t="shared" si="750"/>
        <v>263700</v>
      </c>
      <c r="R851" s="26">
        <f t="shared" si="750"/>
        <v>0</v>
      </c>
      <c r="S851" s="26">
        <f>S852</f>
        <v>263700</v>
      </c>
      <c r="T851" s="26">
        <f t="shared" ref="T851:X854" si="751">T852</f>
        <v>0</v>
      </c>
      <c r="U851" s="27">
        <f t="shared" si="751"/>
        <v>0</v>
      </c>
      <c r="V851" s="27">
        <f t="shared" si="751"/>
        <v>0</v>
      </c>
      <c r="W851" s="27">
        <f t="shared" si="751"/>
        <v>263700</v>
      </c>
      <c r="X851" s="27">
        <f t="shared" si="751"/>
        <v>0</v>
      </c>
      <c r="Y851" s="59"/>
    </row>
    <row r="852" spans="1:25" ht="24">
      <c r="A852" s="28" t="s">
        <v>351</v>
      </c>
      <c r="B852" s="24">
        <v>709</v>
      </c>
      <c r="C852" s="25" t="s">
        <v>222</v>
      </c>
      <c r="D852" s="25" t="s">
        <v>63</v>
      </c>
      <c r="E852" s="25" t="s">
        <v>352</v>
      </c>
      <c r="F852" s="24"/>
      <c r="G852" s="26">
        <f>G853</f>
        <v>263700</v>
      </c>
      <c r="H852" s="26">
        <f t="shared" si="749"/>
        <v>0</v>
      </c>
      <c r="I852" s="26">
        <f t="shared" si="749"/>
        <v>0</v>
      </c>
      <c r="J852" s="26">
        <f t="shared" si="749"/>
        <v>0</v>
      </c>
      <c r="K852" s="26">
        <f t="shared" si="749"/>
        <v>263700</v>
      </c>
      <c r="L852" s="26">
        <f t="shared" si="749"/>
        <v>0</v>
      </c>
      <c r="M852" s="26">
        <f>M853</f>
        <v>263700</v>
      </c>
      <c r="N852" s="26">
        <f t="shared" si="750"/>
        <v>0</v>
      </c>
      <c r="O852" s="26">
        <f t="shared" si="750"/>
        <v>0</v>
      </c>
      <c r="P852" s="26">
        <f t="shared" si="750"/>
        <v>0</v>
      </c>
      <c r="Q852" s="26">
        <f t="shared" si="750"/>
        <v>263700</v>
      </c>
      <c r="R852" s="26">
        <f t="shared" si="750"/>
        <v>0</v>
      </c>
      <c r="S852" s="26">
        <f>S853</f>
        <v>263700</v>
      </c>
      <c r="T852" s="26">
        <f t="shared" si="751"/>
        <v>0</v>
      </c>
      <c r="U852" s="27">
        <f t="shared" si="751"/>
        <v>0</v>
      </c>
      <c r="V852" s="27">
        <f t="shared" si="751"/>
        <v>0</v>
      </c>
      <c r="W852" s="27">
        <f t="shared" si="751"/>
        <v>263700</v>
      </c>
      <c r="X852" s="27">
        <f t="shared" si="751"/>
        <v>0</v>
      </c>
      <c r="Y852" s="59"/>
    </row>
    <row r="853" spans="1:25" ht="36">
      <c r="A853" s="29" t="s">
        <v>353</v>
      </c>
      <c r="B853" s="24">
        <v>709</v>
      </c>
      <c r="C853" s="25" t="s">
        <v>222</v>
      </c>
      <c r="D853" s="25" t="s">
        <v>63</v>
      </c>
      <c r="E853" s="25" t="s">
        <v>354</v>
      </c>
      <c r="F853" s="24"/>
      <c r="G853" s="26">
        <f>G854</f>
        <v>263700</v>
      </c>
      <c r="H853" s="26">
        <f t="shared" si="749"/>
        <v>0</v>
      </c>
      <c r="I853" s="26">
        <f t="shared" si="749"/>
        <v>0</v>
      </c>
      <c r="J853" s="26">
        <f t="shared" si="749"/>
        <v>0</v>
      </c>
      <c r="K853" s="26">
        <f t="shared" si="749"/>
        <v>263700</v>
      </c>
      <c r="L853" s="26">
        <f t="shared" si="749"/>
        <v>0</v>
      </c>
      <c r="M853" s="26">
        <f>M854</f>
        <v>263700</v>
      </c>
      <c r="N853" s="26">
        <f t="shared" si="750"/>
        <v>0</v>
      </c>
      <c r="O853" s="26">
        <f t="shared" si="750"/>
        <v>0</v>
      </c>
      <c r="P853" s="26">
        <f t="shared" si="750"/>
        <v>0</v>
      </c>
      <c r="Q853" s="26">
        <f t="shared" si="750"/>
        <v>263700</v>
      </c>
      <c r="R853" s="26">
        <f t="shared" si="750"/>
        <v>0</v>
      </c>
      <c r="S853" s="26">
        <f>S854</f>
        <v>263700</v>
      </c>
      <c r="T853" s="26">
        <f t="shared" si="751"/>
        <v>0</v>
      </c>
      <c r="U853" s="27">
        <f t="shared" si="751"/>
        <v>0</v>
      </c>
      <c r="V853" s="27">
        <f t="shared" si="751"/>
        <v>0</v>
      </c>
      <c r="W853" s="27">
        <f t="shared" si="751"/>
        <v>263700</v>
      </c>
      <c r="X853" s="27">
        <f t="shared" si="751"/>
        <v>0</v>
      </c>
      <c r="Y853" s="59"/>
    </row>
    <row r="854" spans="1:25" ht="24">
      <c r="A854" s="29" t="s">
        <v>602</v>
      </c>
      <c r="B854" s="24">
        <v>709</v>
      </c>
      <c r="C854" s="25" t="s">
        <v>222</v>
      </c>
      <c r="D854" s="25" t="s">
        <v>63</v>
      </c>
      <c r="E854" s="25" t="s">
        <v>603</v>
      </c>
      <c r="F854" s="24"/>
      <c r="G854" s="26">
        <f>G855</f>
        <v>263700</v>
      </c>
      <c r="H854" s="26">
        <f t="shared" si="749"/>
        <v>0</v>
      </c>
      <c r="I854" s="26">
        <f t="shared" si="749"/>
        <v>0</v>
      </c>
      <c r="J854" s="26">
        <f t="shared" si="749"/>
        <v>0</v>
      </c>
      <c r="K854" s="26">
        <f t="shared" si="749"/>
        <v>263700</v>
      </c>
      <c r="L854" s="26">
        <f t="shared" si="749"/>
        <v>0</v>
      </c>
      <c r="M854" s="26">
        <f>M855</f>
        <v>263700</v>
      </c>
      <c r="N854" s="26">
        <f t="shared" si="750"/>
        <v>0</v>
      </c>
      <c r="O854" s="26">
        <f t="shared" si="750"/>
        <v>0</v>
      </c>
      <c r="P854" s="26">
        <f t="shared" si="750"/>
        <v>0</v>
      </c>
      <c r="Q854" s="26">
        <f t="shared" si="750"/>
        <v>263700</v>
      </c>
      <c r="R854" s="26">
        <f t="shared" si="750"/>
        <v>0</v>
      </c>
      <c r="S854" s="26">
        <f>S855</f>
        <v>263700</v>
      </c>
      <c r="T854" s="26">
        <f t="shared" si="751"/>
        <v>0</v>
      </c>
      <c r="U854" s="27">
        <f t="shared" si="751"/>
        <v>0</v>
      </c>
      <c r="V854" s="27">
        <f t="shared" si="751"/>
        <v>0</v>
      </c>
      <c r="W854" s="27">
        <f t="shared" si="751"/>
        <v>263700</v>
      </c>
      <c r="X854" s="27">
        <f t="shared" si="751"/>
        <v>0</v>
      </c>
      <c r="Y854" s="59"/>
    </row>
    <row r="855" spans="1:25" ht="24">
      <c r="A855" s="28" t="s">
        <v>242</v>
      </c>
      <c r="B855" s="24">
        <v>709</v>
      </c>
      <c r="C855" s="25" t="s">
        <v>222</v>
      </c>
      <c r="D855" s="25" t="s">
        <v>63</v>
      </c>
      <c r="E855" s="25" t="s">
        <v>603</v>
      </c>
      <c r="F855" s="24">
        <v>600</v>
      </c>
      <c r="G855" s="26">
        <v>263700</v>
      </c>
      <c r="H855" s="26"/>
      <c r="I855" s="26"/>
      <c r="J855" s="26"/>
      <c r="K855" s="26">
        <f>G855+I855</f>
        <v>263700</v>
      </c>
      <c r="L855" s="26">
        <f>H855+J855</f>
        <v>0</v>
      </c>
      <c r="M855" s="26">
        <v>263700</v>
      </c>
      <c r="N855" s="26"/>
      <c r="O855" s="26"/>
      <c r="P855" s="26"/>
      <c r="Q855" s="26">
        <f>M855+O855</f>
        <v>263700</v>
      </c>
      <c r="R855" s="26">
        <f>N855+P855</f>
        <v>0</v>
      </c>
      <c r="S855" s="26">
        <v>263700</v>
      </c>
      <c r="T855" s="26"/>
      <c r="U855" s="27"/>
      <c r="V855" s="27"/>
      <c r="W855" s="27">
        <f>S855+U855</f>
        <v>263700</v>
      </c>
      <c r="X855" s="27">
        <f>T855+V855</f>
        <v>0</v>
      </c>
      <c r="Y855" s="59"/>
    </row>
    <row r="856" spans="1:25">
      <c r="A856" s="28" t="s">
        <v>604</v>
      </c>
      <c r="B856" s="24">
        <v>709</v>
      </c>
      <c r="C856" s="25" t="s">
        <v>164</v>
      </c>
      <c r="D856" s="25"/>
      <c r="E856" s="25"/>
      <c r="F856" s="24"/>
      <c r="G856" s="26">
        <f t="shared" ref="G856:V859" si="752">G857</f>
        <v>20887841.23</v>
      </c>
      <c r="H856" s="26">
        <f t="shared" si="752"/>
        <v>0</v>
      </c>
      <c r="I856" s="26">
        <f t="shared" si="752"/>
        <v>0</v>
      </c>
      <c r="J856" s="26">
        <f t="shared" si="752"/>
        <v>0</v>
      </c>
      <c r="K856" s="26">
        <f t="shared" si="752"/>
        <v>20887841.23</v>
      </c>
      <c r="L856" s="26">
        <f t="shared" si="752"/>
        <v>0</v>
      </c>
      <c r="M856" s="26">
        <f t="shared" si="752"/>
        <v>20220056.559999999</v>
      </c>
      <c r="N856" s="26">
        <f t="shared" si="752"/>
        <v>0</v>
      </c>
      <c r="O856" s="26">
        <f t="shared" si="752"/>
        <v>0</v>
      </c>
      <c r="P856" s="26">
        <f t="shared" si="752"/>
        <v>0</v>
      </c>
      <c r="Q856" s="26">
        <f t="shared" si="752"/>
        <v>20220056.559999999</v>
      </c>
      <c r="R856" s="26">
        <f t="shared" si="752"/>
        <v>0</v>
      </c>
      <c r="S856" s="26">
        <f t="shared" si="752"/>
        <v>20220056.559999999</v>
      </c>
      <c r="T856" s="26">
        <f t="shared" si="752"/>
        <v>0</v>
      </c>
      <c r="U856" s="27">
        <f t="shared" si="752"/>
        <v>0</v>
      </c>
      <c r="V856" s="27">
        <f t="shared" si="752"/>
        <v>0</v>
      </c>
      <c r="W856" s="27">
        <f t="shared" ref="W856:X856" si="753">W857</f>
        <v>20220056.559999999</v>
      </c>
      <c r="X856" s="27">
        <f t="shared" si="753"/>
        <v>0</v>
      </c>
      <c r="Y856" s="59"/>
    </row>
    <row r="857" spans="1:25">
      <c r="A857" s="28" t="s">
        <v>605</v>
      </c>
      <c r="B857" s="24">
        <v>709</v>
      </c>
      <c r="C857" s="25" t="s">
        <v>164</v>
      </c>
      <c r="D857" s="25" t="s">
        <v>20</v>
      </c>
      <c r="E857" s="25"/>
      <c r="F857" s="24"/>
      <c r="G857" s="26">
        <f t="shared" ref="G857:X857" si="754">G858+G865</f>
        <v>20887841.23</v>
      </c>
      <c r="H857" s="26">
        <f t="shared" si="754"/>
        <v>0</v>
      </c>
      <c r="I857" s="26">
        <f t="shared" si="754"/>
        <v>0</v>
      </c>
      <c r="J857" s="26">
        <f t="shared" si="754"/>
        <v>0</v>
      </c>
      <c r="K857" s="26">
        <f t="shared" si="754"/>
        <v>20887841.23</v>
      </c>
      <c r="L857" s="26">
        <f t="shared" si="754"/>
        <v>0</v>
      </c>
      <c r="M857" s="26">
        <f t="shared" si="754"/>
        <v>20220056.559999999</v>
      </c>
      <c r="N857" s="26">
        <f t="shared" si="754"/>
        <v>0</v>
      </c>
      <c r="O857" s="26">
        <f t="shared" si="754"/>
        <v>0</v>
      </c>
      <c r="P857" s="26">
        <f t="shared" si="754"/>
        <v>0</v>
      </c>
      <c r="Q857" s="26">
        <f t="shared" si="754"/>
        <v>20220056.559999999</v>
      </c>
      <c r="R857" s="26">
        <f t="shared" si="754"/>
        <v>0</v>
      </c>
      <c r="S857" s="26">
        <f t="shared" si="754"/>
        <v>20220056.559999999</v>
      </c>
      <c r="T857" s="26">
        <f t="shared" si="754"/>
        <v>0</v>
      </c>
      <c r="U857" s="26">
        <f t="shared" si="754"/>
        <v>0</v>
      </c>
      <c r="V857" s="26">
        <f t="shared" si="754"/>
        <v>0</v>
      </c>
      <c r="W857" s="26">
        <f t="shared" si="754"/>
        <v>20220056.559999999</v>
      </c>
      <c r="X857" s="26">
        <f t="shared" si="754"/>
        <v>0</v>
      </c>
      <c r="Y857" s="59"/>
    </row>
    <row r="858" spans="1:25">
      <c r="A858" s="28" t="s">
        <v>516</v>
      </c>
      <c r="B858" s="24">
        <v>709</v>
      </c>
      <c r="C858" s="25" t="s">
        <v>164</v>
      </c>
      <c r="D858" s="25" t="s">
        <v>20</v>
      </c>
      <c r="E858" s="25" t="s">
        <v>446</v>
      </c>
      <c r="F858" s="24"/>
      <c r="G858" s="26">
        <f t="shared" si="752"/>
        <v>20887841.23</v>
      </c>
      <c r="H858" s="26">
        <f t="shared" si="752"/>
        <v>0</v>
      </c>
      <c r="I858" s="26">
        <f t="shared" si="752"/>
        <v>0</v>
      </c>
      <c r="J858" s="26">
        <f t="shared" si="752"/>
        <v>0</v>
      </c>
      <c r="K858" s="26">
        <f t="shared" si="752"/>
        <v>20887841.23</v>
      </c>
      <c r="L858" s="26">
        <f t="shared" si="752"/>
        <v>0</v>
      </c>
      <c r="M858" s="26">
        <f t="shared" si="752"/>
        <v>20220056.559999999</v>
      </c>
      <c r="N858" s="26">
        <f t="shared" si="752"/>
        <v>0</v>
      </c>
      <c r="O858" s="26">
        <f t="shared" si="752"/>
        <v>0</v>
      </c>
      <c r="P858" s="26">
        <f t="shared" si="752"/>
        <v>0</v>
      </c>
      <c r="Q858" s="26">
        <f t="shared" si="752"/>
        <v>20220056.559999999</v>
      </c>
      <c r="R858" s="26">
        <f t="shared" si="752"/>
        <v>0</v>
      </c>
      <c r="S858" s="26">
        <f t="shared" si="752"/>
        <v>20220056.559999999</v>
      </c>
      <c r="T858" s="26">
        <f t="shared" si="752"/>
        <v>0</v>
      </c>
      <c r="U858" s="27">
        <f t="shared" si="752"/>
        <v>0</v>
      </c>
      <c r="V858" s="27">
        <f t="shared" si="752"/>
        <v>0</v>
      </c>
      <c r="W858" s="27">
        <f t="shared" ref="T858:X859" si="755">W859</f>
        <v>20220056.559999999</v>
      </c>
      <c r="X858" s="27">
        <f t="shared" si="755"/>
        <v>0</v>
      </c>
      <c r="Y858" s="59"/>
    </row>
    <row r="859" spans="1:25" ht="24">
      <c r="A859" s="28" t="s">
        <v>447</v>
      </c>
      <c r="B859" s="24">
        <v>709</v>
      </c>
      <c r="C859" s="25" t="s">
        <v>164</v>
      </c>
      <c r="D859" s="25" t="s">
        <v>20</v>
      </c>
      <c r="E859" s="25" t="s">
        <v>448</v>
      </c>
      <c r="F859" s="24"/>
      <c r="G859" s="26">
        <f>G860</f>
        <v>20887841.23</v>
      </c>
      <c r="H859" s="26">
        <f t="shared" si="752"/>
        <v>0</v>
      </c>
      <c r="I859" s="26">
        <f t="shared" si="752"/>
        <v>0</v>
      </c>
      <c r="J859" s="26">
        <f t="shared" si="752"/>
        <v>0</v>
      </c>
      <c r="K859" s="26">
        <f t="shared" si="752"/>
        <v>20887841.23</v>
      </c>
      <c r="L859" s="26">
        <f t="shared" si="752"/>
        <v>0</v>
      </c>
      <c r="M859" s="26">
        <f>M860</f>
        <v>20220056.559999999</v>
      </c>
      <c r="N859" s="26">
        <f t="shared" si="752"/>
        <v>0</v>
      </c>
      <c r="O859" s="26">
        <f t="shared" si="752"/>
        <v>0</v>
      </c>
      <c r="P859" s="26">
        <f t="shared" si="752"/>
        <v>0</v>
      </c>
      <c r="Q859" s="26">
        <f t="shared" si="752"/>
        <v>20220056.559999999</v>
      </c>
      <c r="R859" s="26">
        <f t="shared" si="752"/>
        <v>0</v>
      </c>
      <c r="S859" s="26">
        <f>S860</f>
        <v>20220056.559999999</v>
      </c>
      <c r="T859" s="26">
        <f t="shared" si="755"/>
        <v>0</v>
      </c>
      <c r="U859" s="27">
        <f t="shared" si="755"/>
        <v>0</v>
      </c>
      <c r="V859" s="27">
        <f t="shared" si="755"/>
        <v>0</v>
      </c>
      <c r="W859" s="27">
        <f t="shared" si="755"/>
        <v>20220056.559999999</v>
      </c>
      <c r="X859" s="27">
        <f t="shared" si="755"/>
        <v>0</v>
      </c>
      <c r="Y859" s="59"/>
    </row>
    <row r="860" spans="1:25" ht="48">
      <c r="A860" s="28" t="s">
        <v>453</v>
      </c>
      <c r="B860" s="24">
        <v>709</v>
      </c>
      <c r="C860" s="25" t="s">
        <v>164</v>
      </c>
      <c r="D860" s="25" t="s">
        <v>20</v>
      </c>
      <c r="E860" s="25" t="s">
        <v>454</v>
      </c>
      <c r="F860" s="24"/>
      <c r="G860" s="26">
        <f t="shared" ref="G860:X860" si="756">G861+G863</f>
        <v>20887841.23</v>
      </c>
      <c r="H860" s="26">
        <f t="shared" si="756"/>
        <v>0</v>
      </c>
      <c r="I860" s="26">
        <f t="shared" si="756"/>
        <v>0</v>
      </c>
      <c r="J860" s="26">
        <f t="shared" si="756"/>
        <v>0</v>
      </c>
      <c r="K860" s="26">
        <f t="shared" si="756"/>
        <v>20887841.23</v>
      </c>
      <c r="L860" s="26">
        <f t="shared" si="756"/>
        <v>0</v>
      </c>
      <c r="M860" s="26">
        <f t="shared" si="756"/>
        <v>20220056.559999999</v>
      </c>
      <c r="N860" s="26">
        <f t="shared" si="756"/>
        <v>0</v>
      </c>
      <c r="O860" s="26">
        <f t="shared" si="756"/>
        <v>0</v>
      </c>
      <c r="P860" s="26">
        <f t="shared" si="756"/>
        <v>0</v>
      </c>
      <c r="Q860" s="26">
        <f t="shared" si="756"/>
        <v>20220056.559999999</v>
      </c>
      <c r="R860" s="26">
        <f t="shared" si="756"/>
        <v>0</v>
      </c>
      <c r="S860" s="26">
        <f t="shared" si="756"/>
        <v>20220056.559999999</v>
      </c>
      <c r="T860" s="26">
        <f t="shared" si="756"/>
        <v>0</v>
      </c>
      <c r="U860" s="26">
        <f t="shared" si="756"/>
        <v>0</v>
      </c>
      <c r="V860" s="26">
        <f t="shared" si="756"/>
        <v>0</v>
      </c>
      <c r="W860" s="26">
        <f t="shared" si="756"/>
        <v>20220056.559999999</v>
      </c>
      <c r="X860" s="26">
        <f t="shared" si="756"/>
        <v>0</v>
      </c>
      <c r="Y860" s="59"/>
    </row>
    <row r="861" spans="1:25" ht="46.5" customHeight="1">
      <c r="A861" s="28" t="s">
        <v>33</v>
      </c>
      <c r="B861" s="24">
        <v>709</v>
      </c>
      <c r="C861" s="25" t="s">
        <v>164</v>
      </c>
      <c r="D861" s="25" t="s">
        <v>20</v>
      </c>
      <c r="E861" s="25" t="s">
        <v>606</v>
      </c>
      <c r="F861" s="24"/>
      <c r="G861" s="26">
        <f t="shared" ref="G861:X861" si="757">G862</f>
        <v>310000</v>
      </c>
      <c r="H861" s="26">
        <f t="shared" si="757"/>
        <v>0</v>
      </c>
      <c r="I861" s="26">
        <f t="shared" si="757"/>
        <v>0</v>
      </c>
      <c r="J861" s="26">
        <f t="shared" si="757"/>
        <v>0</v>
      </c>
      <c r="K861" s="26">
        <f t="shared" si="757"/>
        <v>310000</v>
      </c>
      <c r="L861" s="26">
        <f t="shared" si="757"/>
        <v>0</v>
      </c>
      <c r="M861" s="26">
        <f t="shared" si="757"/>
        <v>310000</v>
      </c>
      <c r="N861" s="26">
        <f t="shared" si="757"/>
        <v>0</v>
      </c>
      <c r="O861" s="26">
        <f t="shared" si="757"/>
        <v>0</v>
      </c>
      <c r="P861" s="26">
        <f t="shared" si="757"/>
        <v>0</v>
      </c>
      <c r="Q861" s="26">
        <f t="shared" si="757"/>
        <v>310000</v>
      </c>
      <c r="R861" s="26">
        <f t="shared" si="757"/>
        <v>0</v>
      </c>
      <c r="S861" s="26">
        <f t="shared" si="757"/>
        <v>310000</v>
      </c>
      <c r="T861" s="26">
        <f t="shared" si="757"/>
        <v>0</v>
      </c>
      <c r="U861" s="27">
        <f t="shared" si="757"/>
        <v>0</v>
      </c>
      <c r="V861" s="27">
        <f t="shared" si="757"/>
        <v>0</v>
      </c>
      <c r="W861" s="27">
        <f t="shared" si="757"/>
        <v>310000</v>
      </c>
      <c r="X861" s="27">
        <f t="shared" si="757"/>
        <v>0</v>
      </c>
      <c r="Y861" s="59"/>
    </row>
    <row r="862" spans="1:25" ht="24">
      <c r="A862" s="28" t="s">
        <v>242</v>
      </c>
      <c r="B862" s="24">
        <v>709</v>
      </c>
      <c r="C862" s="25" t="s">
        <v>164</v>
      </c>
      <c r="D862" s="25" t="s">
        <v>20</v>
      </c>
      <c r="E862" s="25" t="s">
        <v>606</v>
      </c>
      <c r="F862" s="24">
        <v>600</v>
      </c>
      <c r="G862" s="26">
        <v>310000</v>
      </c>
      <c r="H862" s="26"/>
      <c r="I862" s="26"/>
      <c r="J862" s="26"/>
      <c r="K862" s="26">
        <f>G862+I862</f>
        <v>310000</v>
      </c>
      <c r="L862" s="26">
        <f>H862+J862</f>
        <v>0</v>
      </c>
      <c r="M862" s="26">
        <v>310000</v>
      </c>
      <c r="N862" s="26"/>
      <c r="O862" s="26"/>
      <c r="P862" s="26"/>
      <c r="Q862" s="26">
        <f>M862+O862</f>
        <v>310000</v>
      </c>
      <c r="R862" s="26">
        <f>N862+P862</f>
        <v>0</v>
      </c>
      <c r="S862" s="26">
        <v>310000</v>
      </c>
      <c r="T862" s="26"/>
      <c r="U862" s="27"/>
      <c r="V862" s="27"/>
      <c r="W862" s="27">
        <f>S862+U862</f>
        <v>310000</v>
      </c>
      <c r="X862" s="27">
        <f>T862+V862</f>
        <v>0</v>
      </c>
      <c r="Y862" s="59"/>
    </row>
    <row r="863" spans="1:25" ht="36">
      <c r="A863" s="29" t="s">
        <v>267</v>
      </c>
      <c r="B863" s="24">
        <v>709</v>
      </c>
      <c r="C863" s="25" t="s">
        <v>164</v>
      </c>
      <c r="D863" s="25" t="s">
        <v>20</v>
      </c>
      <c r="E863" s="25" t="s">
        <v>607</v>
      </c>
      <c r="F863" s="24"/>
      <c r="G863" s="26">
        <f t="shared" ref="G863:X863" si="758">G864</f>
        <v>20577841.23</v>
      </c>
      <c r="H863" s="26">
        <f t="shared" si="758"/>
        <v>0</v>
      </c>
      <c r="I863" s="26">
        <f t="shared" si="758"/>
        <v>0</v>
      </c>
      <c r="J863" s="26">
        <f t="shared" si="758"/>
        <v>0</v>
      </c>
      <c r="K863" s="26">
        <f t="shared" si="758"/>
        <v>20577841.23</v>
      </c>
      <c r="L863" s="26">
        <f t="shared" si="758"/>
        <v>0</v>
      </c>
      <c r="M863" s="26">
        <f t="shared" si="758"/>
        <v>19910056.559999999</v>
      </c>
      <c r="N863" s="26">
        <f t="shared" si="758"/>
        <v>0</v>
      </c>
      <c r="O863" s="26">
        <f t="shared" si="758"/>
        <v>0</v>
      </c>
      <c r="P863" s="26">
        <f t="shared" si="758"/>
        <v>0</v>
      </c>
      <c r="Q863" s="26">
        <f t="shared" si="758"/>
        <v>19910056.559999999</v>
      </c>
      <c r="R863" s="26">
        <f t="shared" si="758"/>
        <v>0</v>
      </c>
      <c r="S863" s="26">
        <f t="shared" si="758"/>
        <v>19910056.559999999</v>
      </c>
      <c r="T863" s="26">
        <f t="shared" si="758"/>
        <v>0</v>
      </c>
      <c r="U863" s="27">
        <f t="shared" si="758"/>
        <v>0</v>
      </c>
      <c r="V863" s="27">
        <f t="shared" si="758"/>
        <v>0</v>
      </c>
      <c r="W863" s="27">
        <f t="shared" si="758"/>
        <v>19910056.559999999</v>
      </c>
      <c r="X863" s="27">
        <f t="shared" si="758"/>
        <v>0</v>
      </c>
      <c r="Y863" s="59"/>
    </row>
    <row r="864" spans="1:25" ht="24">
      <c r="A864" s="28" t="s">
        <v>242</v>
      </c>
      <c r="B864" s="24">
        <v>709</v>
      </c>
      <c r="C864" s="25" t="s">
        <v>164</v>
      </c>
      <c r="D864" s="25" t="s">
        <v>20</v>
      </c>
      <c r="E864" s="25" t="s">
        <v>607</v>
      </c>
      <c r="F864" s="24">
        <v>600</v>
      </c>
      <c r="G864" s="26">
        <f>19735728.56+842112.67</f>
        <v>20577841.23</v>
      </c>
      <c r="H864" s="26"/>
      <c r="I864" s="26"/>
      <c r="J864" s="26"/>
      <c r="K864" s="26">
        <f>G864+I864</f>
        <v>20577841.23</v>
      </c>
      <c r="L864" s="26">
        <f>H864+J864</f>
        <v>0</v>
      </c>
      <c r="M864" s="26">
        <v>19910056.559999999</v>
      </c>
      <c r="N864" s="26"/>
      <c r="O864" s="26"/>
      <c r="P864" s="26"/>
      <c r="Q864" s="26">
        <f>M864+O864</f>
        <v>19910056.559999999</v>
      </c>
      <c r="R864" s="26">
        <f>N864+P864</f>
        <v>0</v>
      </c>
      <c r="S864" s="26">
        <v>19910056.559999999</v>
      </c>
      <c r="T864" s="26"/>
      <c r="U864" s="27"/>
      <c r="V864" s="27"/>
      <c r="W864" s="27">
        <f>S864+U864</f>
        <v>19910056.559999999</v>
      </c>
      <c r="X864" s="27">
        <f>T864+V864</f>
        <v>0</v>
      </c>
      <c r="Y864" s="59"/>
    </row>
    <row r="865" spans="1:25" hidden="1">
      <c r="A865" s="30" t="s">
        <v>35</v>
      </c>
      <c r="B865" s="24">
        <v>709</v>
      </c>
      <c r="C865" s="25" t="s">
        <v>164</v>
      </c>
      <c r="D865" s="25" t="s">
        <v>20</v>
      </c>
      <c r="E865" s="25" t="s">
        <v>36</v>
      </c>
      <c r="F865" s="24"/>
      <c r="G865" s="26">
        <f t="shared" ref="G865:X867" si="759">G866</f>
        <v>0</v>
      </c>
      <c r="H865" s="26">
        <f t="shared" si="759"/>
        <v>0</v>
      </c>
      <c r="I865" s="26">
        <f t="shared" si="759"/>
        <v>0</v>
      </c>
      <c r="J865" s="26">
        <f t="shared" si="759"/>
        <v>0</v>
      </c>
      <c r="K865" s="26">
        <f t="shared" si="759"/>
        <v>0</v>
      </c>
      <c r="L865" s="26">
        <f t="shared" si="759"/>
        <v>0</v>
      </c>
      <c r="M865" s="26">
        <f t="shared" si="759"/>
        <v>0</v>
      </c>
      <c r="N865" s="26">
        <f t="shared" si="759"/>
        <v>0</v>
      </c>
      <c r="O865" s="26">
        <f t="shared" si="759"/>
        <v>0</v>
      </c>
      <c r="P865" s="26">
        <f t="shared" si="759"/>
        <v>0</v>
      </c>
      <c r="Q865" s="26">
        <f t="shared" si="759"/>
        <v>0</v>
      </c>
      <c r="R865" s="26">
        <f t="shared" si="759"/>
        <v>0</v>
      </c>
      <c r="S865" s="26">
        <f t="shared" si="759"/>
        <v>0</v>
      </c>
      <c r="T865" s="26">
        <f t="shared" si="759"/>
        <v>0</v>
      </c>
      <c r="U865" s="26">
        <f t="shared" si="759"/>
        <v>0</v>
      </c>
      <c r="V865" s="26">
        <f t="shared" si="759"/>
        <v>0</v>
      </c>
      <c r="W865" s="26">
        <f t="shared" si="759"/>
        <v>0</v>
      </c>
      <c r="X865" s="26">
        <f t="shared" si="759"/>
        <v>0</v>
      </c>
      <c r="Y865" s="59"/>
    </row>
    <row r="866" spans="1:25" ht="24" hidden="1">
      <c r="A866" s="30" t="s">
        <v>277</v>
      </c>
      <c r="B866" s="24">
        <v>709</v>
      </c>
      <c r="C866" s="25" t="s">
        <v>164</v>
      </c>
      <c r="D866" s="25" t="s">
        <v>20</v>
      </c>
      <c r="E866" s="25" t="s">
        <v>278</v>
      </c>
      <c r="F866" s="24"/>
      <c r="G866" s="26">
        <f t="shared" si="759"/>
        <v>0</v>
      </c>
      <c r="H866" s="26">
        <f t="shared" si="759"/>
        <v>0</v>
      </c>
      <c r="I866" s="26">
        <f t="shared" si="759"/>
        <v>0</v>
      </c>
      <c r="J866" s="26">
        <f t="shared" si="759"/>
        <v>0</v>
      </c>
      <c r="K866" s="26">
        <f t="shared" si="759"/>
        <v>0</v>
      </c>
      <c r="L866" s="26">
        <f t="shared" si="759"/>
        <v>0</v>
      </c>
      <c r="M866" s="26">
        <f t="shared" si="759"/>
        <v>0</v>
      </c>
      <c r="N866" s="26">
        <f t="shared" si="759"/>
        <v>0</v>
      </c>
      <c r="O866" s="26">
        <f t="shared" si="759"/>
        <v>0</v>
      </c>
      <c r="P866" s="26">
        <f t="shared" si="759"/>
        <v>0</v>
      </c>
      <c r="Q866" s="26">
        <f t="shared" si="759"/>
        <v>0</v>
      </c>
      <c r="R866" s="26">
        <f t="shared" si="759"/>
        <v>0</v>
      </c>
      <c r="S866" s="26">
        <f t="shared" si="759"/>
        <v>0</v>
      </c>
      <c r="T866" s="26">
        <f t="shared" si="759"/>
        <v>0</v>
      </c>
      <c r="U866" s="26">
        <f t="shared" si="759"/>
        <v>0</v>
      </c>
      <c r="V866" s="26">
        <f t="shared" si="759"/>
        <v>0</v>
      </c>
      <c r="W866" s="26">
        <f t="shared" si="759"/>
        <v>0</v>
      </c>
      <c r="X866" s="26">
        <f t="shared" si="759"/>
        <v>0</v>
      </c>
      <c r="Y866" s="59"/>
    </row>
    <row r="867" spans="1:25" ht="72" hidden="1">
      <c r="A867" s="28" t="s">
        <v>43</v>
      </c>
      <c r="B867" s="24">
        <v>709</v>
      </c>
      <c r="C867" s="25" t="s">
        <v>164</v>
      </c>
      <c r="D867" s="25" t="s">
        <v>20</v>
      </c>
      <c r="E867" s="25" t="s">
        <v>279</v>
      </c>
      <c r="F867" s="24"/>
      <c r="G867" s="26">
        <f t="shared" si="759"/>
        <v>0</v>
      </c>
      <c r="H867" s="26">
        <f t="shared" si="759"/>
        <v>0</v>
      </c>
      <c r="I867" s="26">
        <f t="shared" si="759"/>
        <v>0</v>
      </c>
      <c r="J867" s="26">
        <f t="shared" si="759"/>
        <v>0</v>
      </c>
      <c r="K867" s="26">
        <f t="shared" si="759"/>
        <v>0</v>
      </c>
      <c r="L867" s="26">
        <f t="shared" si="759"/>
        <v>0</v>
      </c>
      <c r="M867" s="26">
        <f t="shared" si="759"/>
        <v>0</v>
      </c>
      <c r="N867" s="26">
        <f t="shared" si="759"/>
        <v>0</v>
      </c>
      <c r="O867" s="26">
        <f t="shared" si="759"/>
        <v>0</v>
      </c>
      <c r="P867" s="26">
        <f t="shared" si="759"/>
        <v>0</v>
      </c>
      <c r="Q867" s="26">
        <f t="shared" si="759"/>
        <v>0</v>
      </c>
      <c r="R867" s="26">
        <f t="shared" si="759"/>
        <v>0</v>
      </c>
      <c r="S867" s="26">
        <f t="shared" si="759"/>
        <v>0</v>
      </c>
      <c r="T867" s="26">
        <f t="shared" si="759"/>
        <v>0</v>
      </c>
      <c r="U867" s="26">
        <f t="shared" si="759"/>
        <v>0</v>
      </c>
      <c r="V867" s="26">
        <f t="shared" si="759"/>
        <v>0</v>
      </c>
      <c r="W867" s="26">
        <f t="shared" si="759"/>
        <v>0</v>
      </c>
      <c r="X867" s="26">
        <f t="shared" si="759"/>
        <v>0</v>
      </c>
      <c r="Y867" s="59"/>
    </row>
    <row r="868" spans="1:25" ht="24" hidden="1">
      <c r="A868" s="45" t="s">
        <v>242</v>
      </c>
      <c r="B868" s="24">
        <v>709</v>
      </c>
      <c r="C868" s="25" t="s">
        <v>164</v>
      </c>
      <c r="D868" s="25" t="s">
        <v>20</v>
      </c>
      <c r="E868" s="25" t="s">
        <v>279</v>
      </c>
      <c r="F868" s="24">
        <v>600</v>
      </c>
      <c r="G868" s="26"/>
      <c r="H868" s="26"/>
      <c r="I868" s="26"/>
      <c r="J868" s="26">
        <f>I868</f>
        <v>0</v>
      </c>
      <c r="K868" s="26">
        <f>G868+I868</f>
        <v>0</v>
      </c>
      <c r="L868" s="26">
        <f>H868+J868</f>
        <v>0</v>
      </c>
      <c r="M868" s="26"/>
      <c r="N868" s="26"/>
      <c r="O868" s="26"/>
      <c r="P868" s="26"/>
      <c r="Q868" s="26">
        <f>M868+O868</f>
        <v>0</v>
      </c>
      <c r="R868" s="26">
        <f>N868+P868</f>
        <v>0</v>
      </c>
      <c r="S868" s="26"/>
      <c r="T868" s="26"/>
      <c r="U868" s="27"/>
      <c r="V868" s="27"/>
      <c r="W868" s="26">
        <f>S868+U868</f>
        <v>0</v>
      </c>
      <c r="X868" s="26">
        <f>T868+V868</f>
        <v>0</v>
      </c>
      <c r="Y868" s="59"/>
    </row>
    <row r="869" spans="1:25" s="22" customFormat="1" ht="24">
      <c r="A869" s="33" t="s">
        <v>608</v>
      </c>
      <c r="B869" s="34" t="s">
        <v>609</v>
      </c>
      <c r="C869" s="34"/>
      <c r="D869" s="34"/>
      <c r="E869" s="34"/>
      <c r="F869" s="34"/>
      <c r="G869" s="20">
        <f t="shared" ref="G869:X869" si="760">G870+G952+G1015+G1240+G1200+G1257+G924+G1224</f>
        <v>1706578817.7900002</v>
      </c>
      <c r="H869" s="20">
        <f t="shared" si="760"/>
        <v>1213026281</v>
      </c>
      <c r="I869" s="20">
        <f t="shared" si="760"/>
        <v>0</v>
      </c>
      <c r="J869" s="20">
        <f t="shared" si="760"/>
        <v>0</v>
      </c>
      <c r="K869" s="20">
        <f t="shared" si="760"/>
        <v>1706578817.7900002</v>
      </c>
      <c r="L869" s="20">
        <f t="shared" si="760"/>
        <v>1213026281</v>
      </c>
      <c r="M869" s="20">
        <f t="shared" si="760"/>
        <v>1817392932.8000002</v>
      </c>
      <c r="N869" s="20">
        <f t="shared" si="760"/>
        <v>1427892377.8800001</v>
      </c>
      <c r="O869" s="20">
        <f t="shared" si="760"/>
        <v>0</v>
      </c>
      <c r="P869" s="20">
        <f t="shared" si="760"/>
        <v>0</v>
      </c>
      <c r="Q869" s="20">
        <f t="shared" si="760"/>
        <v>1817392932.8000002</v>
      </c>
      <c r="R869" s="20">
        <f t="shared" si="760"/>
        <v>1427892377.8800001</v>
      </c>
      <c r="S869" s="20">
        <f t="shared" si="760"/>
        <v>411149418.80999994</v>
      </c>
      <c r="T869" s="20">
        <f t="shared" si="760"/>
        <v>53419052.039999999</v>
      </c>
      <c r="U869" s="20">
        <f t="shared" si="760"/>
        <v>0</v>
      </c>
      <c r="V869" s="20">
        <f t="shared" si="760"/>
        <v>0</v>
      </c>
      <c r="W869" s="20">
        <f t="shared" si="760"/>
        <v>411149418.80999994</v>
      </c>
      <c r="X869" s="20">
        <f t="shared" si="760"/>
        <v>53419052.039999999</v>
      </c>
      <c r="Y869" s="59"/>
    </row>
    <row r="870" spans="1:25">
      <c r="A870" s="23" t="s">
        <v>17</v>
      </c>
      <c r="B870" s="24">
        <v>731</v>
      </c>
      <c r="C870" s="25" t="s">
        <v>18</v>
      </c>
      <c r="D870" s="25" t="s">
        <v>15</v>
      </c>
      <c r="E870" s="25"/>
      <c r="F870" s="25"/>
      <c r="G870" s="26">
        <f t="shared" ref="G870:X870" si="761">G871+G897</f>
        <v>107256966.77</v>
      </c>
      <c r="H870" s="26">
        <f t="shared" si="761"/>
        <v>0</v>
      </c>
      <c r="I870" s="26">
        <f t="shared" si="761"/>
        <v>0</v>
      </c>
      <c r="J870" s="26">
        <f t="shared" si="761"/>
        <v>0</v>
      </c>
      <c r="K870" s="26">
        <f t="shared" si="761"/>
        <v>107256966.77</v>
      </c>
      <c r="L870" s="26">
        <f t="shared" si="761"/>
        <v>0</v>
      </c>
      <c r="M870" s="26">
        <f t="shared" si="761"/>
        <v>108591793.2</v>
      </c>
      <c r="N870" s="26">
        <f t="shared" si="761"/>
        <v>0</v>
      </c>
      <c r="O870" s="26">
        <f t="shared" si="761"/>
        <v>0</v>
      </c>
      <c r="P870" s="26">
        <f t="shared" si="761"/>
        <v>0</v>
      </c>
      <c r="Q870" s="26">
        <f t="shared" si="761"/>
        <v>108591793.2</v>
      </c>
      <c r="R870" s="26">
        <f t="shared" si="761"/>
        <v>0</v>
      </c>
      <c r="S870" s="26">
        <f t="shared" si="761"/>
        <v>106731793.2</v>
      </c>
      <c r="T870" s="26">
        <f t="shared" si="761"/>
        <v>0</v>
      </c>
      <c r="U870" s="27">
        <f t="shared" si="761"/>
        <v>0</v>
      </c>
      <c r="V870" s="27">
        <f t="shared" si="761"/>
        <v>0</v>
      </c>
      <c r="W870" s="27">
        <f t="shared" si="761"/>
        <v>106731793.2</v>
      </c>
      <c r="X870" s="27">
        <f t="shared" si="761"/>
        <v>0</v>
      </c>
      <c r="Y870" s="59"/>
    </row>
    <row r="871" spans="1:25" ht="36">
      <c r="A871" s="28" t="s">
        <v>45</v>
      </c>
      <c r="B871" s="24">
        <v>731</v>
      </c>
      <c r="C871" s="25" t="s">
        <v>18</v>
      </c>
      <c r="D871" s="25" t="s">
        <v>46</v>
      </c>
      <c r="E871" s="25"/>
      <c r="F871" s="25"/>
      <c r="G871" s="26">
        <f t="shared" ref="G871:X871" si="762">G884+G872</f>
        <v>27355193</v>
      </c>
      <c r="H871" s="26">
        <f t="shared" si="762"/>
        <v>0</v>
      </c>
      <c r="I871" s="26">
        <f t="shared" si="762"/>
        <v>0</v>
      </c>
      <c r="J871" s="26">
        <f t="shared" si="762"/>
        <v>0</v>
      </c>
      <c r="K871" s="26">
        <f t="shared" si="762"/>
        <v>27355193</v>
      </c>
      <c r="L871" s="26">
        <f t="shared" si="762"/>
        <v>0</v>
      </c>
      <c r="M871" s="26">
        <f t="shared" si="762"/>
        <v>27970393</v>
      </c>
      <c r="N871" s="26">
        <f t="shared" si="762"/>
        <v>0</v>
      </c>
      <c r="O871" s="26">
        <f t="shared" si="762"/>
        <v>0</v>
      </c>
      <c r="P871" s="26">
        <f t="shared" si="762"/>
        <v>0</v>
      </c>
      <c r="Q871" s="26">
        <f t="shared" si="762"/>
        <v>27970393</v>
      </c>
      <c r="R871" s="26">
        <f t="shared" si="762"/>
        <v>0</v>
      </c>
      <c r="S871" s="26">
        <f t="shared" si="762"/>
        <v>27377193</v>
      </c>
      <c r="T871" s="26">
        <f t="shared" si="762"/>
        <v>0</v>
      </c>
      <c r="U871" s="27">
        <f t="shared" si="762"/>
        <v>0</v>
      </c>
      <c r="V871" s="27">
        <f t="shared" si="762"/>
        <v>0</v>
      </c>
      <c r="W871" s="27">
        <f t="shared" si="762"/>
        <v>27377193</v>
      </c>
      <c r="X871" s="27">
        <f t="shared" si="762"/>
        <v>0</v>
      </c>
      <c r="Y871" s="59"/>
    </row>
    <row r="872" spans="1:25" ht="24">
      <c r="A872" s="28" t="s">
        <v>21</v>
      </c>
      <c r="B872" s="24">
        <v>731</v>
      </c>
      <c r="C872" s="25" t="s">
        <v>18</v>
      </c>
      <c r="D872" s="25" t="s">
        <v>46</v>
      </c>
      <c r="E872" s="25" t="s">
        <v>22</v>
      </c>
      <c r="F872" s="24"/>
      <c r="G872" s="26">
        <f t="shared" ref="G872:X872" si="763">G873</f>
        <v>815240</v>
      </c>
      <c r="H872" s="26">
        <f t="shared" si="763"/>
        <v>0</v>
      </c>
      <c r="I872" s="26">
        <f t="shared" si="763"/>
        <v>0</v>
      </c>
      <c r="J872" s="26">
        <f t="shared" si="763"/>
        <v>0</v>
      </c>
      <c r="K872" s="26">
        <f t="shared" si="763"/>
        <v>815240</v>
      </c>
      <c r="L872" s="26">
        <f t="shared" si="763"/>
        <v>0</v>
      </c>
      <c r="M872" s="26">
        <f t="shared" si="763"/>
        <v>1430440</v>
      </c>
      <c r="N872" s="26">
        <f t="shared" si="763"/>
        <v>0</v>
      </c>
      <c r="O872" s="26">
        <f t="shared" si="763"/>
        <v>0</v>
      </c>
      <c r="P872" s="26">
        <f t="shared" si="763"/>
        <v>0</v>
      </c>
      <c r="Q872" s="26">
        <f t="shared" si="763"/>
        <v>1430440</v>
      </c>
      <c r="R872" s="26">
        <f t="shared" si="763"/>
        <v>0</v>
      </c>
      <c r="S872" s="26">
        <f t="shared" si="763"/>
        <v>837240</v>
      </c>
      <c r="T872" s="26">
        <f t="shared" si="763"/>
        <v>0</v>
      </c>
      <c r="U872" s="27">
        <f t="shared" si="763"/>
        <v>0</v>
      </c>
      <c r="V872" s="27">
        <f t="shared" si="763"/>
        <v>0</v>
      </c>
      <c r="W872" s="27">
        <f t="shared" si="763"/>
        <v>837240</v>
      </c>
      <c r="X872" s="27">
        <f t="shared" si="763"/>
        <v>0</v>
      </c>
      <c r="Y872" s="59"/>
    </row>
    <row r="873" spans="1:25" ht="24">
      <c r="A873" s="28" t="s">
        <v>23</v>
      </c>
      <c r="B873" s="24">
        <v>731</v>
      </c>
      <c r="C873" s="25" t="s">
        <v>18</v>
      </c>
      <c r="D873" s="25" t="s">
        <v>46</v>
      </c>
      <c r="E873" s="25" t="s">
        <v>24</v>
      </c>
      <c r="F873" s="24"/>
      <c r="G873" s="26">
        <f t="shared" ref="G873:X873" si="764">G874+G878</f>
        <v>815240</v>
      </c>
      <c r="H873" s="26">
        <f t="shared" si="764"/>
        <v>0</v>
      </c>
      <c r="I873" s="26">
        <f t="shared" si="764"/>
        <v>0</v>
      </c>
      <c r="J873" s="26">
        <f t="shared" si="764"/>
        <v>0</v>
      </c>
      <c r="K873" s="26">
        <f t="shared" si="764"/>
        <v>815240</v>
      </c>
      <c r="L873" s="26">
        <f t="shared" si="764"/>
        <v>0</v>
      </c>
      <c r="M873" s="26">
        <f t="shared" si="764"/>
        <v>1430440</v>
      </c>
      <c r="N873" s="26">
        <f t="shared" si="764"/>
        <v>0</v>
      </c>
      <c r="O873" s="26">
        <f t="shared" si="764"/>
        <v>0</v>
      </c>
      <c r="P873" s="26">
        <f t="shared" si="764"/>
        <v>0</v>
      </c>
      <c r="Q873" s="26">
        <f t="shared" si="764"/>
        <v>1430440</v>
      </c>
      <c r="R873" s="26">
        <f t="shared" si="764"/>
        <v>0</v>
      </c>
      <c r="S873" s="26">
        <f t="shared" si="764"/>
        <v>837240</v>
      </c>
      <c r="T873" s="26">
        <f t="shared" si="764"/>
        <v>0</v>
      </c>
      <c r="U873" s="27">
        <f t="shared" si="764"/>
        <v>0</v>
      </c>
      <c r="V873" s="27">
        <f t="shared" si="764"/>
        <v>0</v>
      </c>
      <c r="W873" s="27">
        <f t="shared" si="764"/>
        <v>837240</v>
      </c>
      <c r="X873" s="27">
        <f t="shared" si="764"/>
        <v>0</v>
      </c>
      <c r="Y873" s="59"/>
    </row>
    <row r="874" spans="1:25" ht="24">
      <c r="A874" s="28" t="s">
        <v>25</v>
      </c>
      <c r="B874" s="24">
        <v>731</v>
      </c>
      <c r="C874" s="25" t="s">
        <v>18</v>
      </c>
      <c r="D874" s="25" t="s">
        <v>46</v>
      </c>
      <c r="E874" s="25" t="s">
        <v>26</v>
      </c>
      <c r="F874" s="24"/>
      <c r="G874" s="26">
        <f t="shared" ref="G874:X874" si="765">G875</f>
        <v>258500</v>
      </c>
      <c r="H874" s="26">
        <f t="shared" si="765"/>
        <v>0</v>
      </c>
      <c r="I874" s="26">
        <f t="shared" si="765"/>
        <v>0</v>
      </c>
      <c r="J874" s="26">
        <f t="shared" si="765"/>
        <v>0</v>
      </c>
      <c r="K874" s="26">
        <f t="shared" si="765"/>
        <v>258500</v>
      </c>
      <c r="L874" s="26">
        <f t="shared" si="765"/>
        <v>0</v>
      </c>
      <c r="M874" s="26">
        <f t="shared" si="765"/>
        <v>272240</v>
      </c>
      <c r="N874" s="26">
        <f t="shared" si="765"/>
        <v>0</v>
      </c>
      <c r="O874" s="26">
        <f t="shared" si="765"/>
        <v>0</v>
      </c>
      <c r="P874" s="26">
        <f t="shared" si="765"/>
        <v>0</v>
      </c>
      <c r="Q874" s="26">
        <f t="shared" si="765"/>
        <v>272240</v>
      </c>
      <c r="R874" s="26">
        <f t="shared" si="765"/>
        <v>0</v>
      </c>
      <c r="S874" s="26">
        <f t="shared" si="765"/>
        <v>272240</v>
      </c>
      <c r="T874" s="26">
        <f t="shared" si="765"/>
        <v>0</v>
      </c>
      <c r="U874" s="27">
        <f t="shared" si="765"/>
        <v>0</v>
      </c>
      <c r="V874" s="27">
        <f t="shared" si="765"/>
        <v>0</v>
      </c>
      <c r="W874" s="27">
        <f t="shared" si="765"/>
        <v>272240</v>
      </c>
      <c r="X874" s="27">
        <f t="shared" si="765"/>
        <v>0</v>
      </c>
      <c r="Y874" s="59"/>
    </row>
    <row r="875" spans="1:25" ht="24">
      <c r="A875" s="28" t="s">
        <v>47</v>
      </c>
      <c r="B875" s="24">
        <v>731</v>
      </c>
      <c r="C875" s="25" t="s">
        <v>18</v>
      </c>
      <c r="D875" s="25" t="s">
        <v>46</v>
      </c>
      <c r="E875" s="25" t="s">
        <v>48</v>
      </c>
      <c r="F875" s="24"/>
      <c r="G875" s="26">
        <f t="shared" ref="G875:H875" si="766">SUM(G876:G877)</f>
        <v>258500</v>
      </c>
      <c r="H875" s="26">
        <f t="shared" si="766"/>
        <v>0</v>
      </c>
      <c r="I875" s="26">
        <f t="shared" ref="I875:X875" si="767">SUM(I876:I877)</f>
        <v>0</v>
      </c>
      <c r="J875" s="26">
        <f t="shared" si="767"/>
        <v>0</v>
      </c>
      <c r="K875" s="26">
        <f t="shared" si="767"/>
        <v>258500</v>
      </c>
      <c r="L875" s="26">
        <f t="shared" si="767"/>
        <v>0</v>
      </c>
      <c r="M875" s="26">
        <f t="shared" si="767"/>
        <v>272240</v>
      </c>
      <c r="N875" s="26">
        <f t="shared" si="767"/>
        <v>0</v>
      </c>
      <c r="O875" s="26">
        <f t="shared" si="767"/>
        <v>0</v>
      </c>
      <c r="P875" s="26">
        <f t="shared" si="767"/>
        <v>0</v>
      </c>
      <c r="Q875" s="26">
        <f t="shared" si="767"/>
        <v>272240</v>
      </c>
      <c r="R875" s="26">
        <f t="shared" si="767"/>
        <v>0</v>
      </c>
      <c r="S875" s="26">
        <f t="shared" si="767"/>
        <v>272240</v>
      </c>
      <c r="T875" s="26">
        <f t="shared" si="767"/>
        <v>0</v>
      </c>
      <c r="U875" s="27">
        <f t="shared" si="767"/>
        <v>0</v>
      </c>
      <c r="V875" s="27">
        <f t="shared" si="767"/>
        <v>0</v>
      </c>
      <c r="W875" s="27">
        <f t="shared" si="767"/>
        <v>272240</v>
      </c>
      <c r="X875" s="27">
        <f t="shared" si="767"/>
        <v>0</v>
      </c>
      <c r="Y875" s="59"/>
    </row>
    <row r="876" spans="1:25" ht="48">
      <c r="A876" s="28" t="s">
        <v>29</v>
      </c>
      <c r="B876" s="24">
        <v>731</v>
      </c>
      <c r="C876" s="25" t="s">
        <v>18</v>
      </c>
      <c r="D876" s="25" t="s">
        <v>46</v>
      </c>
      <c r="E876" s="25" t="s">
        <v>48</v>
      </c>
      <c r="F876" s="24">
        <v>100</v>
      </c>
      <c r="G876" s="26">
        <v>100500</v>
      </c>
      <c r="H876" s="26"/>
      <c r="I876" s="26"/>
      <c r="J876" s="26"/>
      <c r="K876" s="26">
        <f>G876+I876</f>
        <v>100500</v>
      </c>
      <c r="L876" s="26">
        <f>H876+J876</f>
        <v>0</v>
      </c>
      <c r="M876" s="26">
        <v>92240</v>
      </c>
      <c r="N876" s="26"/>
      <c r="O876" s="26"/>
      <c r="P876" s="26"/>
      <c r="Q876" s="26">
        <f>M876+O876</f>
        <v>92240</v>
      </c>
      <c r="R876" s="26">
        <f>N876+P876</f>
        <v>0</v>
      </c>
      <c r="S876" s="26">
        <v>92240</v>
      </c>
      <c r="T876" s="26"/>
      <c r="U876" s="27"/>
      <c r="V876" s="27"/>
      <c r="W876" s="27">
        <f>S876+U876</f>
        <v>92240</v>
      </c>
      <c r="X876" s="27">
        <f>T876+V876</f>
        <v>0</v>
      </c>
      <c r="Y876" s="59"/>
    </row>
    <row r="877" spans="1:25" ht="24">
      <c r="A877" s="28" t="s">
        <v>30</v>
      </c>
      <c r="B877" s="24">
        <v>731</v>
      </c>
      <c r="C877" s="25" t="s">
        <v>18</v>
      </c>
      <c r="D877" s="25" t="s">
        <v>46</v>
      </c>
      <c r="E877" s="25" t="s">
        <v>48</v>
      </c>
      <c r="F877" s="24">
        <v>200</v>
      </c>
      <c r="G877" s="26">
        <v>158000</v>
      </c>
      <c r="H877" s="26"/>
      <c r="I877" s="26"/>
      <c r="J877" s="26"/>
      <c r="K877" s="26">
        <f>G877+I877</f>
        <v>158000</v>
      </c>
      <c r="L877" s="26">
        <f>H877+J877</f>
        <v>0</v>
      </c>
      <c r="M877" s="26">
        <v>180000</v>
      </c>
      <c r="N877" s="26"/>
      <c r="O877" s="26"/>
      <c r="P877" s="26"/>
      <c r="Q877" s="26">
        <f>M877+O877</f>
        <v>180000</v>
      </c>
      <c r="R877" s="26">
        <f>N877+P877</f>
        <v>0</v>
      </c>
      <c r="S877" s="26">
        <v>180000</v>
      </c>
      <c r="T877" s="26"/>
      <c r="U877" s="27"/>
      <c r="V877" s="27"/>
      <c r="W877" s="27">
        <f>S877+U877</f>
        <v>180000</v>
      </c>
      <c r="X877" s="27">
        <f>T877+V877</f>
        <v>0</v>
      </c>
      <c r="Y877" s="59"/>
    </row>
    <row r="878" spans="1:25" ht="48">
      <c r="A878" s="28" t="s">
        <v>31</v>
      </c>
      <c r="B878" s="24">
        <v>731</v>
      </c>
      <c r="C878" s="25" t="s">
        <v>18</v>
      </c>
      <c r="D878" s="25" t="s">
        <v>46</v>
      </c>
      <c r="E878" s="25" t="s">
        <v>32</v>
      </c>
      <c r="F878" s="24"/>
      <c r="G878" s="26">
        <f>G879+G881</f>
        <v>556740</v>
      </c>
      <c r="H878" s="26">
        <f t="shared" ref="H878:L878" si="768">H879+H881</f>
        <v>0</v>
      </c>
      <c r="I878" s="26">
        <f t="shared" si="768"/>
        <v>0</v>
      </c>
      <c r="J878" s="26">
        <f t="shared" si="768"/>
        <v>0</v>
      </c>
      <c r="K878" s="26">
        <f t="shared" si="768"/>
        <v>556740</v>
      </c>
      <c r="L878" s="26">
        <f t="shared" si="768"/>
        <v>0</v>
      </c>
      <c r="M878" s="26">
        <f>M879+M881</f>
        <v>1158200</v>
      </c>
      <c r="N878" s="26">
        <f t="shared" ref="N878:R878" si="769">N879+N881</f>
        <v>0</v>
      </c>
      <c r="O878" s="26">
        <f t="shared" si="769"/>
        <v>0</v>
      </c>
      <c r="P878" s="26">
        <f t="shared" si="769"/>
        <v>0</v>
      </c>
      <c r="Q878" s="26">
        <f t="shared" si="769"/>
        <v>1158200</v>
      </c>
      <c r="R878" s="26">
        <f t="shared" si="769"/>
        <v>0</v>
      </c>
      <c r="S878" s="26">
        <f>S879+S881</f>
        <v>565000</v>
      </c>
      <c r="T878" s="26">
        <f t="shared" ref="T878:X878" si="770">T879+T881</f>
        <v>0</v>
      </c>
      <c r="U878" s="27">
        <f t="shared" si="770"/>
        <v>0</v>
      </c>
      <c r="V878" s="27">
        <f t="shared" si="770"/>
        <v>0</v>
      </c>
      <c r="W878" s="27">
        <f t="shared" si="770"/>
        <v>565000</v>
      </c>
      <c r="X878" s="27">
        <f t="shared" si="770"/>
        <v>0</v>
      </c>
      <c r="Y878" s="59"/>
    </row>
    <row r="879" spans="1:25" ht="48.75" customHeight="1">
      <c r="A879" s="28" t="s">
        <v>33</v>
      </c>
      <c r="B879" s="24">
        <v>731</v>
      </c>
      <c r="C879" s="25" t="s">
        <v>18</v>
      </c>
      <c r="D879" s="25" t="s">
        <v>46</v>
      </c>
      <c r="E879" s="25" t="s">
        <v>34</v>
      </c>
      <c r="F879" s="24"/>
      <c r="G879" s="26">
        <f t="shared" ref="G879:X879" si="771">G880</f>
        <v>521740</v>
      </c>
      <c r="H879" s="26">
        <f t="shared" si="771"/>
        <v>0</v>
      </c>
      <c r="I879" s="26">
        <f t="shared" si="771"/>
        <v>0</v>
      </c>
      <c r="J879" s="26">
        <f t="shared" si="771"/>
        <v>0</v>
      </c>
      <c r="K879" s="26">
        <f t="shared" si="771"/>
        <v>521740</v>
      </c>
      <c r="L879" s="26">
        <f t="shared" si="771"/>
        <v>0</v>
      </c>
      <c r="M879" s="26">
        <f t="shared" si="771"/>
        <v>1123200</v>
      </c>
      <c r="N879" s="26">
        <f t="shared" si="771"/>
        <v>0</v>
      </c>
      <c r="O879" s="26">
        <f t="shared" si="771"/>
        <v>0</v>
      </c>
      <c r="P879" s="26">
        <f t="shared" si="771"/>
        <v>0</v>
      </c>
      <c r="Q879" s="26">
        <f t="shared" si="771"/>
        <v>1123200</v>
      </c>
      <c r="R879" s="26">
        <f t="shared" si="771"/>
        <v>0</v>
      </c>
      <c r="S879" s="26">
        <f t="shared" si="771"/>
        <v>530000</v>
      </c>
      <c r="T879" s="26">
        <f t="shared" si="771"/>
        <v>0</v>
      </c>
      <c r="U879" s="27">
        <f t="shared" si="771"/>
        <v>0</v>
      </c>
      <c r="V879" s="27">
        <f t="shared" si="771"/>
        <v>0</v>
      </c>
      <c r="W879" s="27">
        <f t="shared" si="771"/>
        <v>530000</v>
      </c>
      <c r="X879" s="27">
        <f t="shared" si="771"/>
        <v>0</v>
      </c>
      <c r="Y879" s="59"/>
    </row>
    <row r="880" spans="1:25" ht="48">
      <c r="A880" s="28" t="s">
        <v>29</v>
      </c>
      <c r="B880" s="24">
        <v>731</v>
      </c>
      <c r="C880" s="25" t="s">
        <v>18</v>
      </c>
      <c r="D880" s="25" t="s">
        <v>46</v>
      </c>
      <c r="E880" s="25" t="s">
        <v>34</v>
      </c>
      <c r="F880" s="24">
        <v>100</v>
      </c>
      <c r="G880" s="26">
        <v>521740</v>
      </c>
      <c r="H880" s="26"/>
      <c r="I880" s="26"/>
      <c r="J880" s="26"/>
      <c r="K880" s="26">
        <f>G880+I880</f>
        <v>521740</v>
      </c>
      <c r="L880" s="26">
        <f>H880+J880</f>
        <v>0</v>
      </c>
      <c r="M880" s="26">
        <v>1123200</v>
      </c>
      <c r="N880" s="26"/>
      <c r="O880" s="26"/>
      <c r="P880" s="26"/>
      <c r="Q880" s="26">
        <f>M880+O880</f>
        <v>1123200</v>
      </c>
      <c r="R880" s="26">
        <f>N880+P880</f>
        <v>0</v>
      </c>
      <c r="S880" s="26">
        <v>530000</v>
      </c>
      <c r="T880" s="26"/>
      <c r="U880" s="27"/>
      <c r="V880" s="27"/>
      <c r="W880" s="27">
        <f>S880+U880</f>
        <v>530000</v>
      </c>
      <c r="X880" s="27">
        <f>T880+V880</f>
        <v>0</v>
      </c>
      <c r="Y880" s="59"/>
    </row>
    <row r="881" spans="1:25">
      <c r="A881" s="28" t="s">
        <v>52</v>
      </c>
      <c r="B881" s="25" t="s">
        <v>609</v>
      </c>
      <c r="C881" s="25" t="s">
        <v>18</v>
      </c>
      <c r="D881" s="25" t="s">
        <v>46</v>
      </c>
      <c r="E881" s="25" t="s">
        <v>53</v>
      </c>
      <c r="F881" s="24"/>
      <c r="G881" s="26">
        <f t="shared" ref="G881:X881" si="772">SUM(G882:G883)</f>
        <v>35000</v>
      </c>
      <c r="H881" s="26">
        <f t="shared" si="772"/>
        <v>0</v>
      </c>
      <c r="I881" s="26">
        <f t="shared" si="772"/>
        <v>0</v>
      </c>
      <c r="J881" s="26">
        <f t="shared" si="772"/>
        <v>0</v>
      </c>
      <c r="K881" s="26">
        <f t="shared" si="772"/>
        <v>35000</v>
      </c>
      <c r="L881" s="26">
        <f t="shared" si="772"/>
        <v>0</v>
      </c>
      <c r="M881" s="26">
        <f t="shared" si="772"/>
        <v>35000</v>
      </c>
      <c r="N881" s="26">
        <f t="shared" si="772"/>
        <v>0</v>
      </c>
      <c r="O881" s="26">
        <f t="shared" si="772"/>
        <v>0</v>
      </c>
      <c r="P881" s="26">
        <f t="shared" si="772"/>
        <v>0</v>
      </c>
      <c r="Q881" s="26">
        <f t="shared" si="772"/>
        <v>35000</v>
      </c>
      <c r="R881" s="26">
        <f t="shared" si="772"/>
        <v>0</v>
      </c>
      <c r="S881" s="26">
        <f t="shared" si="772"/>
        <v>35000</v>
      </c>
      <c r="T881" s="26">
        <f t="shared" si="772"/>
        <v>0</v>
      </c>
      <c r="U881" s="27">
        <f t="shared" si="772"/>
        <v>0</v>
      </c>
      <c r="V881" s="27">
        <f t="shared" si="772"/>
        <v>0</v>
      </c>
      <c r="W881" s="27">
        <f t="shared" si="772"/>
        <v>35000</v>
      </c>
      <c r="X881" s="27">
        <f t="shared" si="772"/>
        <v>0</v>
      </c>
      <c r="Y881" s="59"/>
    </row>
    <row r="882" spans="1:25" ht="24">
      <c r="A882" s="28" t="s">
        <v>30</v>
      </c>
      <c r="B882" s="25" t="s">
        <v>609</v>
      </c>
      <c r="C882" s="25" t="s">
        <v>18</v>
      </c>
      <c r="D882" s="25" t="s">
        <v>46</v>
      </c>
      <c r="E882" s="25" t="s">
        <v>53</v>
      </c>
      <c r="F882" s="24">
        <v>200</v>
      </c>
      <c r="G882" s="26">
        <v>10000</v>
      </c>
      <c r="H882" s="26"/>
      <c r="I882" s="26"/>
      <c r="J882" s="26"/>
      <c r="K882" s="26">
        <f>G882+I882</f>
        <v>10000</v>
      </c>
      <c r="L882" s="26">
        <f>H882+J882</f>
        <v>0</v>
      </c>
      <c r="M882" s="26">
        <v>10000</v>
      </c>
      <c r="N882" s="26"/>
      <c r="O882" s="26"/>
      <c r="P882" s="26"/>
      <c r="Q882" s="26">
        <f>M882+O882</f>
        <v>10000</v>
      </c>
      <c r="R882" s="26">
        <f>N882+P882</f>
        <v>0</v>
      </c>
      <c r="S882" s="26">
        <v>10000</v>
      </c>
      <c r="T882" s="26"/>
      <c r="U882" s="27"/>
      <c r="V882" s="27"/>
      <c r="W882" s="27">
        <f>S882+U882</f>
        <v>10000</v>
      </c>
      <c r="X882" s="27">
        <f>T882+V882</f>
        <v>0</v>
      </c>
      <c r="Y882" s="59"/>
    </row>
    <row r="883" spans="1:25">
      <c r="A883" s="28" t="s">
        <v>54</v>
      </c>
      <c r="B883" s="25" t="s">
        <v>609</v>
      </c>
      <c r="C883" s="25" t="s">
        <v>18</v>
      </c>
      <c r="D883" s="25" t="s">
        <v>46</v>
      </c>
      <c r="E883" s="25" t="s">
        <v>53</v>
      </c>
      <c r="F883" s="24">
        <v>800</v>
      </c>
      <c r="G883" s="26">
        <v>25000</v>
      </c>
      <c r="H883" s="26"/>
      <c r="I883" s="26"/>
      <c r="J883" s="26"/>
      <c r="K883" s="26">
        <f>G883+I883</f>
        <v>25000</v>
      </c>
      <c r="L883" s="26">
        <f>H883+J883</f>
        <v>0</v>
      </c>
      <c r="M883" s="26">
        <v>25000</v>
      </c>
      <c r="N883" s="26"/>
      <c r="O883" s="26"/>
      <c r="P883" s="26"/>
      <c r="Q883" s="26">
        <f>M883+O883</f>
        <v>25000</v>
      </c>
      <c r="R883" s="26">
        <f>N883+P883</f>
        <v>0</v>
      </c>
      <c r="S883" s="26">
        <v>25000</v>
      </c>
      <c r="T883" s="26"/>
      <c r="U883" s="27"/>
      <c r="V883" s="27"/>
      <c r="W883" s="27">
        <f>S883+U883</f>
        <v>25000</v>
      </c>
      <c r="X883" s="27">
        <f>T883+V883</f>
        <v>0</v>
      </c>
      <c r="Y883" s="59"/>
    </row>
    <row r="884" spans="1:25">
      <c r="A884" s="30" t="s">
        <v>35</v>
      </c>
      <c r="B884" s="25" t="s">
        <v>609</v>
      </c>
      <c r="C884" s="25" t="s">
        <v>18</v>
      </c>
      <c r="D884" s="25" t="s">
        <v>46</v>
      </c>
      <c r="E884" s="25" t="s">
        <v>36</v>
      </c>
      <c r="F884" s="24"/>
      <c r="G884" s="26">
        <f t="shared" ref="G884:X884" si="773">G885</f>
        <v>26539953</v>
      </c>
      <c r="H884" s="26">
        <f t="shared" si="773"/>
        <v>0</v>
      </c>
      <c r="I884" s="26">
        <f t="shared" si="773"/>
        <v>0</v>
      </c>
      <c r="J884" s="26">
        <f t="shared" si="773"/>
        <v>0</v>
      </c>
      <c r="K884" s="26">
        <f t="shared" si="773"/>
        <v>26539953</v>
      </c>
      <c r="L884" s="26">
        <f t="shared" si="773"/>
        <v>0</v>
      </c>
      <c r="M884" s="26">
        <f t="shared" si="773"/>
        <v>26539953</v>
      </c>
      <c r="N884" s="26">
        <f t="shared" si="773"/>
        <v>0</v>
      </c>
      <c r="O884" s="26">
        <f t="shared" si="773"/>
        <v>0</v>
      </c>
      <c r="P884" s="26">
        <f t="shared" si="773"/>
        <v>0</v>
      </c>
      <c r="Q884" s="26">
        <f t="shared" si="773"/>
        <v>26539953</v>
      </c>
      <c r="R884" s="26">
        <f t="shared" si="773"/>
        <v>0</v>
      </c>
      <c r="S884" s="26">
        <f t="shared" si="773"/>
        <v>26539953</v>
      </c>
      <c r="T884" s="26">
        <f t="shared" si="773"/>
        <v>0</v>
      </c>
      <c r="U884" s="27">
        <f t="shared" si="773"/>
        <v>0</v>
      </c>
      <c r="V884" s="27">
        <f t="shared" si="773"/>
        <v>0</v>
      </c>
      <c r="W884" s="27">
        <f t="shared" si="773"/>
        <v>26539953</v>
      </c>
      <c r="X884" s="27">
        <f t="shared" si="773"/>
        <v>0</v>
      </c>
      <c r="Y884" s="59"/>
    </row>
    <row r="885" spans="1:25" ht="24">
      <c r="A885" s="30" t="s">
        <v>37</v>
      </c>
      <c r="B885" s="25" t="s">
        <v>609</v>
      </c>
      <c r="C885" s="25" t="s">
        <v>18</v>
      </c>
      <c r="D885" s="25" t="s">
        <v>46</v>
      </c>
      <c r="E885" s="25" t="s">
        <v>38</v>
      </c>
      <c r="F885" s="24"/>
      <c r="G885" s="26">
        <f t="shared" ref="G885:X885" si="774">G886+G888+G891+G893+G895</f>
        <v>26539953</v>
      </c>
      <c r="H885" s="26">
        <f t="shared" si="774"/>
        <v>0</v>
      </c>
      <c r="I885" s="26">
        <f t="shared" si="774"/>
        <v>0</v>
      </c>
      <c r="J885" s="26">
        <f t="shared" si="774"/>
        <v>0</v>
      </c>
      <c r="K885" s="26">
        <f t="shared" si="774"/>
        <v>26539953</v>
      </c>
      <c r="L885" s="26">
        <f t="shared" si="774"/>
        <v>0</v>
      </c>
      <c r="M885" s="26">
        <f t="shared" si="774"/>
        <v>26539953</v>
      </c>
      <c r="N885" s="26">
        <f t="shared" si="774"/>
        <v>0</v>
      </c>
      <c r="O885" s="26">
        <f t="shared" si="774"/>
        <v>0</v>
      </c>
      <c r="P885" s="26">
        <f t="shared" si="774"/>
        <v>0</v>
      </c>
      <c r="Q885" s="26">
        <f t="shared" si="774"/>
        <v>26539953</v>
      </c>
      <c r="R885" s="26">
        <f t="shared" si="774"/>
        <v>0</v>
      </c>
      <c r="S885" s="26">
        <f t="shared" si="774"/>
        <v>26539953</v>
      </c>
      <c r="T885" s="26">
        <f t="shared" si="774"/>
        <v>0</v>
      </c>
      <c r="U885" s="26">
        <f t="shared" si="774"/>
        <v>0</v>
      </c>
      <c r="V885" s="26">
        <f t="shared" si="774"/>
        <v>0</v>
      </c>
      <c r="W885" s="26">
        <f t="shared" si="774"/>
        <v>26539953</v>
      </c>
      <c r="X885" s="26">
        <f t="shared" si="774"/>
        <v>0</v>
      </c>
      <c r="Y885" s="59"/>
    </row>
    <row r="886" spans="1:25" ht="24">
      <c r="A886" s="28" t="s">
        <v>55</v>
      </c>
      <c r="B886" s="25" t="s">
        <v>609</v>
      </c>
      <c r="C886" s="25" t="s">
        <v>18</v>
      </c>
      <c r="D886" s="25" t="s">
        <v>46</v>
      </c>
      <c r="E886" s="25" t="s">
        <v>56</v>
      </c>
      <c r="F886" s="24"/>
      <c r="G886" s="26">
        <f>G887</f>
        <v>26539953</v>
      </c>
      <c r="H886" s="26">
        <f t="shared" ref="H886:X886" si="775">H887</f>
        <v>0</v>
      </c>
      <c r="I886" s="26">
        <f t="shared" si="775"/>
        <v>0</v>
      </c>
      <c r="J886" s="26">
        <f t="shared" si="775"/>
        <v>0</v>
      </c>
      <c r="K886" s="26">
        <f t="shared" si="775"/>
        <v>26539953</v>
      </c>
      <c r="L886" s="26">
        <f t="shared" si="775"/>
        <v>0</v>
      </c>
      <c r="M886" s="26">
        <f t="shared" si="775"/>
        <v>26539953</v>
      </c>
      <c r="N886" s="26">
        <f t="shared" si="775"/>
        <v>0</v>
      </c>
      <c r="O886" s="26">
        <f t="shared" si="775"/>
        <v>0</v>
      </c>
      <c r="P886" s="26">
        <f t="shared" si="775"/>
        <v>0</v>
      </c>
      <c r="Q886" s="26">
        <f t="shared" si="775"/>
        <v>26539953</v>
      </c>
      <c r="R886" s="26">
        <f t="shared" si="775"/>
        <v>0</v>
      </c>
      <c r="S886" s="26">
        <f t="shared" si="775"/>
        <v>26539953</v>
      </c>
      <c r="T886" s="26">
        <f t="shared" si="775"/>
        <v>0</v>
      </c>
      <c r="U886" s="27">
        <f t="shared" si="775"/>
        <v>0</v>
      </c>
      <c r="V886" s="27">
        <f t="shared" si="775"/>
        <v>0</v>
      </c>
      <c r="W886" s="27">
        <f t="shared" si="775"/>
        <v>26539953</v>
      </c>
      <c r="X886" s="27">
        <f t="shared" si="775"/>
        <v>0</v>
      </c>
      <c r="Y886" s="59"/>
    </row>
    <row r="887" spans="1:25" ht="48">
      <c r="A887" s="28" t="s">
        <v>29</v>
      </c>
      <c r="B887" s="25" t="s">
        <v>609</v>
      </c>
      <c r="C887" s="25" t="s">
        <v>18</v>
      </c>
      <c r="D887" s="25" t="s">
        <v>46</v>
      </c>
      <c r="E887" s="25" t="s">
        <v>56</v>
      </c>
      <c r="F887" s="24">
        <v>100</v>
      </c>
      <c r="G887" s="26">
        <v>26539953</v>
      </c>
      <c r="H887" s="26"/>
      <c r="I887" s="26"/>
      <c r="J887" s="26"/>
      <c r="K887" s="26">
        <f>G887+I887</f>
        <v>26539953</v>
      </c>
      <c r="L887" s="26">
        <f>H887+J887</f>
        <v>0</v>
      </c>
      <c r="M887" s="26">
        <v>26539953</v>
      </c>
      <c r="N887" s="26"/>
      <c r="O887" s="26"/>
      <c r="P887" s="26"/>
      <c r="Q887" s="26">
        <f>M887+O887</f>
        <v>26539953</v>
      </c>
      <c r="R887" s="26">
        <f>N887+P887</f>
        <v>0</v>
      </c>
      <c r="S887" s="26">
        <v>26539953</v>
      </c>
      <c r="T887" s="26"/>
      <c r="U887" s="26"/>
      <c r="V887" s="27"/>
      <c r="W887" s="27">
        <f>S887+U887</f>
        <v>26539953</v>
      </c>
      <c r="X887" s="27">
        <f>T887+V887</f>
        <v>0</v>
      </c>
      <c r="Y887" s="59"/>
    </row>
    <row r="888" spans="1:25" ht="72" hidden="1">
      <c r="A888" s="28" t="s">
        <v>610</v>
      </c>
      <c r="B888" s="25" t="s">
        <v>609</v>
      </c>
      <c r="C888" s="25" t="s">
        <v>18</v>
      </c>
      <c r="D888" s="25" t="s">
        <v>46</v>
      </c>
      <c r="E888" s="25" t="s">
        <v>59</v>
      </c>
      <c r="F888" s="24"/>
      <c r="G888" s="26">
        <f t="shared" ref="G888:X888" si="776">SUM(G889:G890)</f>
        <v>0</v>
      </c>
      <c r="H888" s="26">
        <f t="shared" si="776"/>
        <v>0</v>
      </c>
      <c r="I888" s="26">
        <f t="shared" si="776"/>
        <v>0</v>
      </c>
      <c r="J888" s="26">
        <f t="shared" si="776"/>
        <v>0</v>
      </c>
      <c r="K888" s="26">
        <f t="shared" si="776"/>
        <v>0</v>
      </c>
      <c r="L888" s="26">
        <f t="shared" si="776"/>
        <v>0</v>
      </c>
      <c r="M888" s="26">
        <f t="shared" si="776"/>
        <v>0</v>
      </c>
      <c r="N888" s="26">
        <f t="shared" si="776"/>
        <v>0</v>
      </c>
      <c r="O888" s="26">
        <f t="shared" si="776"/>
        <v>0</v>
      </c>
      <c r="P888" s="26">
        <f t="shared" si="776"/>
        <v>0</v>
      </c>
      <c r="Q888" s="26">
        <f t="shared" si="776"/>
        <v>0</v>
      </c>
      <c r="R888" s="26">
        <f t="shared" si="776"/>
        <v>0</v>
      </c>
      <c r="S888" s="26">
        <f t="shared" si="776"/>
        <v>0</v>
      </c>
      <c r="T888" s="26">
        <f t="shared" si="776"/>
        <v>0</v>
      </c>
      <c r="U888" s="27">
        <f t="shared" si="776"/>
        <v>0</v>
      </c>
      <c r="V888" s="27">
        <f t="shared" si="776"/>
        <v>0</v>
      </c>
      <c r="W888" s="27">
        <f t="shared" si="776"/>
        <v>0</v>
      </c>
      <c r="X888" s="27">
        <f t="shared" si="776"/>
        <v>0</v>
      </c>
      <c r="Y888" s="59"/>
    </row>
    <row r="889" spans="1:25" ht="48" hidden="1">
      <c r="A889" s="28" t="s">
        <v>29</v>
      </c>
      <c r="B889" s="25" t="s">
        <v>609</v>
      </c>
      <c r="C889" s="25" t="s">
        <v>18</v>
      </c>
      <c r="D889" s="25" t="s">
        <v>46</v>
      </c>
      <c r="E889" s="25" t="s">
        <v>59</v>
      </c>
      <c r="F889" s="24">
        <v>100</v>
      </c>
      <c r="G889" s="26"/>
      <c r="H889" s="26"/>
      <c r="I889" s="26"/>
      <c r="J889" s="26"/>
      <c r="K889" s="26">
        <f>G889+I889</f>
        <v>0</v>
      </c>
      <c r="L889" s="26">
        <f>H889+J889</f>
        <v>0</v>
      </c>
      <c r="M889" s="26"/>
      <c r="N889" s="26"/>
      <c r="O889" s="26"/>
      <c r="P889" s="26"/>
      <c r="Q889" s="26">
        <f>M889+O889</f>
        <v>0</v>
      </c>
      <c r="R889" s="26">
        <f>N889+P889</f>
        <v>0</v>
      </c>
      <c r="S889" s="26"/>
      <c r="T889" s="26"/>
      <c r="U889" s="27"/>
      <c r="V889" s="27"/>
      <c r="W889" s="27">
        <f>S889+U889</f>
        <v>0</v>
      </c>
      <c r="X889" s="27">
        <f>T889+V889</f>
        <v>0</v>
      </c>
      <c r="Y889" s="59"/>
    </row>
    <row r="890" spans="1:25" hidden="1">
      <c r="A890" s="28" t="s">
        <v>57</v>
      </c>
      <c r="B890" s="25" t="s">
        <v>609</v>
      </c>
      <c r="C890" s="25" t="s">
        <v>18</v>
      </c>
      <c r="D890" s="25" t="s">
        <v>46</v>
      </c>
      <c r="E890" s="25" t="s">
        <v>59</v>
      </c>
      <c r="F890" s="24">
        <v>300</v>
      </c>
      <c r="G890" s="26"/>
      <c r="H890" s="26"/>
      <c r="I890" s="26"/>
      <c r="J890" s="26"/>
      <c r="K890" s="26">
        <f>G890+I890</f>
        <v>0</v>
      </c>
      <c r="L890" s="26">
        <f>H890+J890</f>
        <v>0</v>
      </c>
      <c r="M890" s="26"/>
      <c r="N890" s="26"/>
      <c r="O890" s="26"/>
      <c r="P890" s="26"/>
      <c r="Q890" s="26">
        <f>M890+O890</f>
        <v>0</v>
      </c>
      <c r="R890" s="26">
        <f>N890+P890</f>
        <v>0</v>
      </c>
      <c r="S890" s="26"/>
      <c r="T890" s="26"/>
      <c r="U890" s="27"/>
      <c r="V890" s="27"/>
      <c r="W890" s="27">
        <f>S890+U890</f>
        <v>0</v>
      </c>
      <c r="X890" s="27">
        <f>T890+V890</f>
        <v>0</v>
      </c>
      <c r="Y890" s="59"/>
    </row>
    <row r="891" spans="1:25" ht="24" hidden="1">
      <c r="A891" s="28" t="s">
        <v>60</v>
      </c>
      <c r="B891" s="25" t="s">
        <v>609</v>
      </c>
      <c r="C891" s="25" t="s">
        <v>18</v>
      </c>
      <c r="D891" s="25" t="s">
        <v>46</v>
      </c>
      <c r="E891" s="25" t="s">
        <v>61</v>
      </c>
      <c r="F891" s="24"/>
      <c r="G891" s="26">
        <f t="shared" ref="G891:X891" si="777">G892</f>
        <v>0</v>
      </c>
      <c r="H891" s="26">
        <f t="shared" si="777"/>
        <v>0</v>
      </c>
      <c r="I891" s="26">
        <f t="shared" si="777"/>
        <v>0</v>
      </c>
      <c r="J891" s="26">
        <f t="shared" si="777"/>
        <v>0</v>
      </c>
      <c r="K891" s="26">
        <f t="shared" si="777"/>
        <v>0</v>
      </c>
      <c r="L891" s="26">
        <f t="shared" si="777"/>
        <v>0</v>
      </c>
      <c r="M891" s="26">
        <f t="shared" si="777"/>
        <v>0</v>
      </c>
      <c r="N891" s="26">
        <f t="shared" si="777"/>
        <v>0</v>
      </c>
      <c r="O891" s="26">
        <f t="shared" si="777"/>
        <v>0</v>
      </c>
      <c r="P891" s="26">
        <f t="shared" si="777"/>
        <v>0</v>
      </c>
      <c r="Q891" s="26">
        <f t="shared" si="777"/>
        <v>0</v>
      </c>
      <c r="R891" s="26">
        <f t="shared" si="777"/>
        <v>0</v>
      </c>
      <c r="S891" s="26">
        <f t="shared" si="777"/>
        <v>0</v>
      </c>
      <c r="T891" s="26">
        <f t="shared" si="777"/>
        <v>0</v>
      </c>
      <c r="U891" s="27">
        <f t="shared" si="777"/>
        <v>0</v>
      </c>
      <c r="V891" s="27">
        <f t="shared" si="777"/>
        <v>0</v>
      </c>
      <c r="W891" s="27">
        <f t="shared" si="777"/>
        <v>0</v>
      </c>
      <c r="X891" s="27">
        <f t="shared" si="777"/>
        <v>0</v>
      </c>
      <c r="Y891" s="59"/>
    </row>
    <row r="892" spans="1:25" ht="48" hidden="1">
      <c r="A892" s="28" t="s">
        <v>29</v>
      </c>
      <c r="B892" s="25" t="s">
        <v>609</v>
      </c>
      <c r="C892" s="25" t="s">
        <v>18</v>
      </c>
      <c r="D892" s="25" t="s">
        <v>46</v>
      </c>
      <c r="E892" s="25" t="s">
        <v>61</v>
      </c>
      <c r="F892" s="24">
        <v>100</v>
      </c>
      <c r="G892" s="26"/>
      <c r="H892" s="26"/>
      <c r="I892" s="26"/>
      <c r="J892" s="26"/>
      <c r="K892" s="26">
        <f>G892+I892</f>
        <v>0</v>
      </c>
      <c r="L892" s="26">
        <f>H892+J892</f>
        <v>0</v>
      </c>
      <c r="M892" s="26"/>
      <c r="N892" s="26"/>
      <c r="O892" s="26"/>
      <c r="P892" s="26"/>
      <c r="Q892" s="26">
        <f>M892+O892</f>
        <v>0</v>
      </c>
      <c r="R892" s="26">
        <f>N892+P892</f>
        <v>0</v>
      </c>
      <c r="S892" s="26"/>
      <c r="T892" s="26"/>
      <c r="U892" s="27"/>
      <c r="V892" s="27"/>
      <c r="W892" s="26">
        <f>S892+U892</f>
        <v>0</v>
      </c>
      <c r="X892" s="26">
        <f>T892+V892</f>
        <v>0</v>
      </c>
      <c r="Y892" s="59"/>
    </row>
    <row r="893" spans="1:25" ht="84" hidden="1" customHeight="1">
      <c r="A893" s="28" t="s">
        <v>41</v>
      </c>
      <c r="B893" s="25" t="s">
        <v>609</v>
      </c>
      <c r="C893" s="25" t="s">
        <v>18</v>
      </c>
      <c r="D893" s="25" t="s">
        <v>46</v>
      </c>
      <c r="E893" s="25" t="s">
        <v>42</v>
      </c>
      <c r="F893" s="24"/>
      <c r="G893" s="26">
        <f t="shared" ref="G893:X893" si="778">G894</f>
        <v>0</v>
      </c>
      <c r="H893" s="26">
        <f t="shared" si="778"/>
        <v>0</v>
      </c>
      <c r="I893" s="26">
        <f t="shared" si="778"/>
        <v>0</v>
      </c>
      <c r="J893" s="26">
        <f t="shared" si="778"/>
        <v>0</v>
      </c>
      <c r="K893" s="26">
        <f t="shared" si="778"/>
        <v>0</v>
      </c>
      <c r="L893" s="26">
        <f t="shared" si="778"/>
        <v>0</v>
      </c>
      <c r="M893" s="26">
        <f t="shared" si="778"/>
        <v>0</v>
      </c>
      <c r="N893" s="26">
        <f t="shared" si="778"/>
        <v>0</v>
      </c>
      <c r="O893" s="26">
        <f t="shared" si="778"/>
        <v>0</v>
      </c>
      <c r="P893" s="26">
        <f t="shared" si="778"/>
        <v>0</v>
      </c>
      <c r="Q893" s="26">
        <f t="shared" si="778"/>
        <v>0</v>
      </c>
      <c r="R893" s="26">
        <f t="shared" si="778"/>
        <v>0</v>
      </c>
      <c r="S893" s="26">
        <f t="shared" si="778"/>
        <v>0</v>
      </c>
      <c r="T893" s="26">
        <f t="shared" si="778"/>
        <v>0</v>
      </c>
      <c r="U893" s="26">
        <f t="shared" si="778"/>
        <v>0</v>
      </c>
      <c r="V893" s="26">
        <f t="shared" si="778"/>
        <v>0</v>
      </c>
      <c r="W893" s="26">
        <f t="shared" si="778"/>
        <v>0</v>
      </c>
      <c r="X893" s="26">
        <f t="shared" si="778"/>
        <v>0</v>
      </c>
      <c r="Y893" s="59"/>
    </row>
    <row r="894" spans="1:25" ht="48" hidden="1">
      <c r="A894" s="28" t="s">
        <v>29</v>
      </c>
      <c r="B894" s="25" t="s">
        <v>609</v>
      </c>
      <c r="C894" s="25" t="s">
        <v>18</v>
      </c>
      <c r="D894" s="25" t="s">
        <v>46</v>
      </c>
      <c r="E894" s="25" t="s">
        <v>42</v>
      </c>
      <c r="F894" s="24">
        <v>100</v>
      </c>
      <c r="G894" s="26"/>
      <c r="H894" s="26"/>
      <c r="I894" s="26"/>
      <c r="J894" s="26"/>
      <c r="K894" s="26">
        <f>G894+I894</f>
        <v>0</v>
      </c>
      <c r="L894" s="26">
        <f>H894+J894</f>
        <v>0</v>
      </c>
      <c r="M894" s="26"/>
      <c r="N894" s="26"/>
      <c r="O894" s="26"/>
      <c r="P894" s="26"/>
      <c r="Q894" s="26">
        <f>M894+O894</f>
        <v>0</v>
      </c>
      <c r="R894" s="26">
        <f>N894+P894</f>
        <v>0</v>
      </c>
      <c r="S894" s="26"/>
      <c r="T894" s="26"/>
      <c r="U894" s="27"/>
      <c r="V894" s="27"/>
      <c r="W894" s="26">
        <f>S894+U894</f>
        <v>0</v>
      </c>
      <c r="X894" s="26">
        <f>T894+V894</f>
        <v>0</v>
      </c>
      <c r="Y894" s="59"/>
    </row>
    <row r="895" spans="1:25" ht="72" hidden="1">
      <c r="A895" s="28" t="s">
        <v>43</v>
      </c>
      <c r="B895" s="25" t="s">
        <v>609</v>
      </c>
      <c r="C895" s="25" t="s">
        <v>18</v>
      </c>
      <c r="D895" s="25" t="s">
        <v>46</v>
      </c>
      <c r="E895" s="25" t="s">
        <v>44</v>
      </c>
      <c r="F895" s="24"/>
      <c r="G895" s="26">
        <f t="shared" ref="G895:X895" si="779">G896</f>
        <v>0</v>
      </c>
      <c r="H895" s="26">
        <f t="shared" si="779"/>
        <v>0</v>
      </c>
      <c r="I895" s="26">
        <f t="shared" si="779"/>
        <v>0</v>
      </c>
      <c r="J895" s="26">
        <f t="shared" si="779"/>
        <v>0</v>
      </c>
      <c r="K895" s="26">
        <f t="shared" si="779"/>
        <v>0</v>
      </c>
      <c r="L895" s="26">
        <f t="shared" si="779"/>
        <v>0</v>
      </c>
      <c r="M895" s="26">
        <f t="shared" si="779"/>
        <v>0</v>
      </c>
      <c r="N895" s="26">
        <f t="shared" si="779"/>
        <v>0</v>
      </c>
      <c r="O895" s="26">
        <f t="shared" si="779"/>
        <v>0</v>
      </c>
      <c r="P895" s="26">
        <f t="shared" si="779"/>
        <v>0</v>
      </c>
      <c r="Q895" s="26">
        <f t="shared" si="779"/>
        <v>0</v>
      </c>
      <c r="R895" s="26">
        <f t="shared" si="779"/>
        <v>0</v>
      </c>
      <c r="S895" s="26">
        <f t="shared" si="779"/>
        <v>0</v>
      </c>
      <c r="T895" s="26">
        <f t="shared" si="779"/>
        <v>0</v>
      </c>
      <c r="U895" s="26">
        <f t="shared" si="779"/>
        <v>0</v>
      </c>
      <c r="V895" s="26">
        <f t="shared" si="779"/>
        <v>0</v>
      </c>
      <c r="W895" s="26">
        <f t="shared" si="779"/>
        <v>0</v>
      </c>
      <c r="X895" s="26">
        <f t="shared" si="779"/>
        <v>0</v>
      </c>
      <c r="Y895" s="59"/>
    </row>
    <row r="896" spans="1:25" ht="48" hidden="1">
      <c r="A896" s="28" t="s">
        <v>29</v>
      </c>
      <c r="B896" s="25" t="s">
        <v>609</v>
      </c>
      <c r="C896" s="25" t="s">
        <v>18</v>
      </c>
      <c r="D896" s="25" t="s">
        <v>46</v>
      </c>
      <c r="E896" s="25" t="s">
        <v>44</v>
      </c>
      <c r="F896" s="24">
        <v>100</v>
      </c>
      <c r="G896" s="26"/>
      <c r="H896" s="26"/>
      <c r="I896" s="26"/>
      <c r="J896" s="26">
        <f>I896</f>
        <v>0</v>
      </c>
      <c r="K896" s="26">
        <f>G896+I896</f>
        <v>0</v>
      </c>
      <c r="L896" s="26">
        <f>H896+J896</f>
        <v>0</v>
      </c>
      <c r="M896" s="26"/>
      <c r="N896" s="26"/>
      <c r="O896" s="26"/>
      <c r="P896" s="26"/>
      <c r="Q896" s="26">
        <f>M896+O896</f>
        <v>0</v>
      </c>
      <c r="R896" s="26">
        <f>N896+P896</f>
        <v>0</v>
      </c>
      <c r="S896" s="26"/>
      <c r="T896" s="26"/>
      <c r="U896" s="27"/>
      <c r="V896" s="27"/>
      <c r="W896" s="26">
        <f>S896+U896</f>
        <v>0</v>
      </c>
      <c r="X896" s="26">
        <f>T896+V896</f>
        <v>0</v>
      </c>
      <c r="Y896" s="59"/>
    </row>
    <row r="897" spans="1:25">
      <c r="A897" s="28" t="s">
        <v>70</v>
      </c>
      <c r="B897" s="25" t="s">
        <v>609</v>
      </c>
      <c r="C897" s="25" t="s">
        <v>18</v>
      </c>
      <c r="D897" s="25" t="s">
        <v>71</v>
      </c>
      <c r="E897" s="25"/>
      <c r="F897" s="24"/>
      <c r="G897" s="26">
        <f t="shared" ref="G897:X897" si="780">G898+G918</f>
        <v>79901773.769999996</v>
      </c>
      <c r="H897" s="26">
        <f t="shared" si="780"/>
        <v>0</v>
      </c>
      <c r="I897" s="26">
        <f t="shared" si="780"/>
        <v>0</v>
      </c>
      <c r="J897" s="26">
        <f t="shared" si="780"/>
        <v>0</v>
      </c>
      <c r="K897" s="26">
        <f t="shared" si="780"/>
        <v>79901773.769999996</v>
      </c>
      <c r="L897" s="26">
        <f t="shared" si="780"/>
        <v>0</v>
      </c>
      <c r="M897" s="26">
        <f t="shared" si="780"/>
        <v>80621400.200000003</v>
      </c>
      <c r="N897" s="26">
        <f t="shared" si="780"/>
        <v>0</v>
      </c>
      <c r="O897" s="26">
        <f t="shared" si="780"/>
        <v>0</v>
      </c>
      <c r="P897" s="26">
        <f t="shared" si="780"/>
        <v>0</v>
      </c>
      <c r="Q897" s="26">
        <f t="shared" si="780"/>
        <v>80621400.200000003</v>
      </c>
      <c r="R897" s="26">
        <f t="shared" si="780"/>
        <v>0</v>
      </c>
      <c r="S897" s="26">
        <f t="shared" si="780"/>
        <v>79354600.200000003</v>
      </c>
      <c r="T897" s="26">
        <f t="shared" si="780"/>
        <v>0</v>
      </c>
      <c r="U897" s="27">
        <f t="shared" si="780"/>
        <v>0</v>
      </c>
      <c r="V897" s="27">
        <f t="shared" si="780"/>
        <v>0</v>
      </c>
      <c r="W897" s="27">
        <f t="shared" si="780"/>
        <v>79354600.200000003</v>
      </c>
      <c r="X897" s="27">
        <f t="shared" si="780"/>
        <v>0</v>
      </c>
      <c r="Y897" s="59"/>
    </row>
    <row r="898" spans="1:25" ht="24">
      <c r="A898" s="28" t="s">
        <v>156</v>
      </c>
      <c r="B898" s="25" t="s">
        <v>609</v>
      </c>
      <c r="C898" s="25" t="s">
        <v>18</v>
      </c>
      <c r="D898" s="25" t="s">
        <v>71</v>
      </c>
      <c r="E898" s="25" t="s">
        <v>22</v>
      </c>
      <c r="F898" s="24"/>
      <c r="G898" s="26">
        <f t="shared" ref="G898:X898" si="781">G899+G911</f>
        <v>79901773.769999996</v>
      </c>
      <c r="H898" s="26">
        <f t="shared" si="781"/>
        <v>0</v>
      </c>
      <c r="I898" s="26">
        <f t="shared" si="781"/>
        <v>0</v>
      </c>
      <c r="J898" s="26">
        <f t="shared" si="781"/>
        <v>0</v>
      </c>
      <c r="K898" s="26">
        <f t="shared" si="781"/>
        <v>79901773.769999996</v>
      </c>
      <c r="L898" s="26">
        <f t="shared" si="781"/>
        <v>0</v>
      </c>
      <c r="M898" s="26">
        <f t="shared" si="781"/>
        <v>80621400.200000003</v>
      </c>
      <c r="N898" s="26">
        <f t="shared" si="781"/>
        <v>0</v>
      </c>
      <c r="O898" s="26">
        <f t="shared" si="781"/>
        <v>0</v>
      </c>
      <c r="P898" s="26">
        <f t="shared" si="781"/>
        <v>0</v>
      </c>
      <c r="Q898" s="26">
        <f t="shared" si="781"/>
        <v>80621400.200000003</v>
      </c>
      <c r="R898" s="26">
        <f t="shared" si="781"/>
        <v>0</v>
      </c>
      <c r="S898" s="26">
        <f t="shared" si="781"/>
        <v>79354600.200000003</v>
      </c>
      <c r="T898" s="26">
        <f t="shared" si="781"/>
        <v>0</v>
      </c>
      <c r="U898" s="27">
        <f t="shared" si="781"/>
        <v>0</v>
      </c>
      <c r="V898" s="27">
        <f t="shared" si="781"/>
        <v>0</v>
      </c>
      <c r="W898" s="27">
        <f t="shared" si="781"/>
        <v>79354600.200000003</v>
      </c>
      <c r="X898" s="27">
        <f t="shared" si="781"/>
        <v>0</v>
      </c>
      <c r="Y898" s="59"/>
    </row>
    <row r="899" spans="1:25" ht="24">
      <c r="A899" s="28" t="s">
        <v>611</v>
      </c>
      <c r="B899" s="25" t="s">
        <v>609</v>
      </c>
      <c r="C899" s="25" t="s">
        <v>18</v>
      </c>
      <c r="D899" s="25" t="s">
        <v>71</v>
      </c>
      <c r="E899" s="25" t="s">
        <v>612</v>
      </c>
      <c r="F899" s="24"/>
      <c r="G899" s="26">
        <f t="shared" ref="G899:X899" si="782">G900</f>
        <v>79369092.25</v>
      </c>
      <c r="H899" s="26">
        <f t="shared" si="782"/>
        <v>0</v>
      </c>
      <c r="I899" s="26">
        <f t="shared" si="782"/>
        <v>0</v>
      </c>
      <c r="J899" s="26">
        <f t="shared" si="782"/>
        <v>0</v>
      </c>
      <c r="K899" s="26">
        <f t="shared" si="782"/>
        <v>79369092.25</v>
      </c>
      <c r="L899" s="26">
        <f t="shared" si="782"/>
        <v>0</v>
      </c>
      <c r="M899" s="26">
        <f t="shared" si="782"/>
        <v>80018918.680000007</v>
      </c>
      <c r="N899" s="26">
        <f t="shared" si="782"/>
        <v>0</v>
      </c>
      <c r="O899" s="26">
        <f t="shared" si="782"/>
        <v>0</v>
      </c>
      <c r="P899" s="26">
        <f t="shared" si="782"/>
        <v>0</v>
      </c>
      <c r="Q899" s="26">
        <f t="shared" si="782"/>
        <v>80018918.680000007</v>
      </c>
      <c r="R899" s="26">
        <f t="shared" si="782"/>
        <v>0</v>
      </c>
      <c r="S899" s="26">
        <f t="shared" si="782"/>
        <v>78843918.680000007</v>
      </c>
      <c r="T899" s="26">
        <f t="shared" si="782"/>
        <v>0</v>
      </c>
      <c r="U899" s="27">
        <f t="shared" si="782"/>
        <v>0</v>
      </c>
      <c r="V899" s="27">
        <f t="shared" si="782"/>
        <v>0</v>
      </c>
      <c r="W899" s="27">
        <f t="shared" si="782"/>
        <v>78843918.680000007</v>
      </c>
      <c r="X899" s="27">
        <f t="shared" si="782"/>
        <v>0</v>
      </c>
      <c r="Y899" s="59"/>
    </row>
    <row r="900" spans="1:25" ht="36">
      <c r="A900" s="28" t="s">
        <v>613</v>
      </c>
      <c r="B900" s="25" t="s">
        <v>609</v>
      </c>
      <c r="C900" s="25" t="s">
        <v>18</v>
      </c>
      <c r="D900" s="25" t="s">
        <v>71</v>
      </c>
      <c r="E900" s="25" t="s">
        <v>614</v>
      </c>
      <c r="F900" s="24"/>
      <c r="G900" s="26">
        <f t="shared" ref="G900:X900" si="783">G901+G903+G905+G907+G909</f>
        <v>79369092.25</v>
      </c>
      <c r="H900" s="26">
        <f t="shared" si="783"/>
        <v>0</v>
      </c>
      <c r="I900" s="26">
        <f t="shared" si="783"/>
        <v>0</v>
      </c>
      <c r="J900" s="26">
        <f t="shared" si="783"/>
        <v>0</v>
      </c>
      <c r="K900" s="26">
        <f t="shared" si="783"/>
        <v>79369092.25</v>
      </c>
      <c r="L900" s="26">
        <f t="shared" si="783"/>
        <v>0</v>
      </c>
      <c r="M900" s="26">
        <f t="shared" si="783"/>
        <v>80018918.680000007</v>
      </c>
      <c r="N900" s="26">
        <f t="shared" si="783"/>
        <v>0</v>
      </c>
      <c r="O900" s="26">
        <f t="shared" si="783"/>
        <v>0</v>
      </c>
      <c r="P900" s="26">
        <f t="shared" si="783"/>
        <v>0</v>
      </c>
      <c r="Q900" s="26">
        <f t="shared" si="783"/>
        <v>80018918.680000007</v>
      </c>
      <c r="R900" s="26">
        <f t="shared" si="783"/>
        <v>0</v>
      </c>
      <c r="S900" s="26">
        <f t="shared" si="783"/>
        <v>78843918.680000007</v>
      </c>
      <c r="T900" s="26">
        <f t="shared" si="783"/>
        <v>0</v>
      </c>
      <c r="U900" s="26">
        <f t="shared" si="783"/>
        <v>0</v>
      </c>
      <c r="V900" s="26">
        <f t="shared" si="783"/>
        <v>0</v>
      </c>
      <c r="W900" s="26">
        <f t="shared" si="783"/>
        <v>78843918.680000007</v>
      </c>
      <c r="X900" s="26">
        <f t="shared" si="783"/>
        <v>0</v>
      </c>
      <c r="Y900" s="59"/>
    </row>
    <row r="901" spans="1:25" ht="46.5" customHeight="1">
      <c r="A901" s="28" t="s">
        <v>33</v>
      </c>
      <c r="B901" s="25" t="s">
        <v>609</v>
      </c>
      <c r="C901" s="25" t="s">
        <v>18</v>
      </c>
      <c r="D901" s="25" t="s">
        <v>71</v>
      </c>
      <c r="E901" s="25" t="s">
        <v>615</v>
      </c>
      <c r="F901" s="24"/>
      <c r="G901" s="26">
        <f t="shared" ref="G901:X901" si="784">G902</f>
        <v>1300000</v>
      </c>
      <c r="H901" s="26">
        <f t="shared" si="784"/>
        <v>0</v>
      </c>
      <c r="I901" s="26">
        <f t="shared" si="784"/>
        <v>0</v>
      </c>
      <c r="J901" s="26">
        <f t="shared" si="784"/>
        <v>0</v>
      </c>
      <c r="K901" s="26">
        <f t="shared" si="784"/>
        <v>1300000</v>
      </c>
      <c r="L901" s="26">
        <f t="shared" si="784"/>
        <v>0</v>
      </c>
      <c r="M901" s="26">
        <f t="shared" si="784"/>
        <v>2475000</v>
      </c>
      <c r="N901" s="26">
        <f t="shared" si="784"/>
        <v>0</v>
      </c>
      <c r="O901" s="26">
        <f t="shared" si="784"/>
        <v>0</v>
      </c>
      <c r="P901" s="26">
        <f t="shared" si="784"/>
        <v>0</v>
      </c>
      <c r="Q901" s="26">
        <f t="shared" si="784"/>
        <v>2475000</v>
      </c>
      <c r="R901" s="26">
        <f t="shared" si="784"/>
        <v>0</v>
      </c>
      <c r="S901" s="26">
        <f t="shared" si="784"/>
        <v>1300000</v>
      </c>
      <c r="T901" s="26">
        <f t="shared" si="784"/>
        <v>0</v>
      </c>
      <c r="U901" s="27">
        <f t="shared" si="784"/>
        <v>0</v>
      </c>
      <c r="V901" s="27">
        <f t="shared" si="784"/>
        <v>0</v>
      </c>
      <c r="W901" s="27">
        <f t="shared" si="784"/>
        <v>1300000</v>
      </c>
      <c r="X901" s="27">
        <f t="shared" si="784"/>
        <v>0</v>
      </c>
      <c r="Y901" s="59"/>
    </row>
    <row r="902" spans="1:25" ht="24">
      <c r="A902" s="28" t="s">
        <v>242</v>
      </c>
      <c r="B902" s="25" t="s">
        <v>609</v>
      </c>
      <c r="C902" s="25" t="s">
        <v>18</v>
      </c>
      <c r="D902" s="25" t="s">
        <v>71</v>
      </c>
      <c r="E902" s="25" t="s">
        <v>615</v>
      </c>
      <c r="F902" s="24">
        <v>600</v>
      </c>
      <c r="G902" s="26">
        <v>1300000</v>
      </c>
      <c r="H902" s="26"/>
      <c r="I902" s="26"/>
      <c r="J902" s="26"/>
      <c r="K902" s="26">
        <f>G902+I902</f>
        <v>1300000</v>
      </c>
      <c r="L902" s="26">
        <f>H902+J902</f>
        <v>0</v>
      </c>
      <c r="M902" s="26">
        <v>2475000</v>
      </c>
      <c r="N902" s="26"/>
      <c r="O902" s="26"/>
      <c r="P902" s="26"/>
      <c r="Q902" s="26">
        <f>M902+O902</f>
        <v>2475000</v>
      </c>
      <c r="R902" s="26">
        <f>N902+P902</f>
        <v>0</v>
      </c>
      <c r="S902" s="26">
        <v>1300000</v>
      </c>
      <c r="T902" s="26"/>
      <c r="U902" s="27"/>
      <c r="V902" s="27"/>
      <c r="W902" s="27">
        <f>S902+U902</f>
        <v>1300000</v>
      </c>
      <c r="X902" s="27">
        <f>T902+V902</f>
        <v>0</v>
      </c>
      <c r="Y902" s="59"/>
    </row>
    <row r="903" spans="1:25" ht="36">
      <c r="A903" s="29" t="s">
        <v>267</v>
      </c>
      <c r="B903" s="25" t="s">
        <v>609</v>
      </c>
      <c r="C903" s="25" t="s">
        <v>18</v>
      </c>
      <c r="D903" s="25" t="s">
        <v>71</v>
      </c>
      <c r="E903" s="25" t="s">
        <v>616</v>
      </c>
      <c r="F903" s="24"/>
      <c r="G903" s="26">
        <f t="shared" ref="G903:X903" si="785">G904</f>
        <v>78069092.25</v>
      </c>
      <c r="H903" s="26">
        <f t="shared" si="785"/>
        <v>0</v>
      </c>
      <c r="I903" s="26">
        <f t="shared" si="785"/>
        <v>0</v>
      </c>
      <c r="J903" s="26">
        <f t="shared" si="785"/>
        <v>0</v>
      </c>
      <c r="K903" s="26">
        <f t="shared" si="785"/>
        <v>78069092.25</v>
      </c>
      <c r="L903" s="26">
        <f t="shared" si="785"/>
        <v>0</v>
      </c>
      <c r="M903" s="26">
        <f t="shared" si="785"/>
        <v>77543918.680000007</v>
      </c>
      <c r="N903" s="26">
        <f t="shared" si="785"/>
        <v>0</v>
      </c>
      <c r="O903" s="26">
        <f t="shared" si="785"/>
        <v>0</v>
      </c>
      <c r="P903" s="26">
        <f t="shared" si="785"/>
        <v>0</v>
      </c>
      <c r="Q903" s="26">
        <f t="shared" si="785"/>
        <v>77543918.680000007</v>
      </c>
      <c r="R903" s="26">
        <f t="shared" si="785"/>
        <v>0</v>
      </c>
      <c r="S903" s="26">
        <f t="shared" si="785"/>
        <v>77543918.680000007</v>
      </c>
      <c r="T903" s="26">
        <f t="shared" si="785"/>
        <v>0</v>
      </c>
      <c r="U903" s="27">
        <f t="shared" si="785"/>
        <v>0</v>
      </c>
      <c r="V903" s="27">
        <f t="shared" si="785"/>
        <v>0</v>
      </c>
      <c r="W903" s="27">
        <f t="shared" si="785"/>
        <v>77543918.680000007</v>
      </c>
      <c r="X903" s="27">
        <f t="shared" si="785"/>
        <v>0</v>
      </c>
      <c r="Y903" s="59"/>
    </row>
    <row r="904" spans="1:25" ht="24">
      <c r="A904" s="28" t="s">
        <v>242</v>
      </c>
      <c r="B904" s="25" t="s">
        <v>609</v>
      </c>
      <c r="C904" s="25" t="s">
        <v>18</v>
      </c>
      <c r="D904" s="25" t="s">
        <v>71</v>
      </c>
      <c r="E904" s="25" t="s">
        <v>616</v>
      </c>
      <c r="F904" s="24">
        <v>600</v>
      </c>
      <c r="G904" s="26">
        <v>78069092.25</v>
      </c>
      <c r="H904" s="26"/>
      <c r="I904" s="26"/>
      <c r="J904" s="26"/>
      <c r="K904" s="26">
        <f>G904+I904</f>
        <v>78069092.25</v>
      </c>
      <c r="L904" s="26">
        <f>H904+J904</f>
        <v>0</v>
      </c>
      <c r="M904" s="26">
        <v>77543918.680000007</v>
      </c>
      <c r="N904" s="26"/>
      <c r="O904" s="26"/>
      <c r="P904" s="26"/>
      <c r="Q904" s="26">
        <f>M904+O904</f>
        <v>77543918.680000007</v>
      </c>
      <c r="R904" s="26">
        <f>N904+P904</f>
        <v>0</v>
      </c>
      <c r="S904" s="26">
        <v>77543918.680000007</v>
      </c>
      <c r="T904" s="26"/>
      <c r="U904" s="27"/>
      <c r="V904" s="27"/>
      <c r="W904" s="27">
        <f>S904+U904</f>
        <v>77543918.680000007</v>
      </c>
      <c r="X904" s="27">
        <f>T904+V904</f>
        <v>0</v>
      </c>
      <c r="Y904" s="59"/>
    </row>
    <row r="905" spans="1:25" ht="24" hidden="1">
      <c r="A905" s="28" t="s">
        <v>269</v>
      </c>
      <c r="B905" s="25" t="s">
        <v>609</v>
      </c>
      <c r="C905" s="25" t="s">
        <v>18</v>
      </c>
      <c r="D905" s="25" t="s">
        <v>71</v>
      </c>
      <c r="E905" s="25" t="s">
        <v>617</v>
      </c>
      <c r="F905" s="24"/>
      <c r="G905" s="26">
        <f t="shared" ref="G905:X905" si="786">G906</f>
        <v>0</v>
      </c>
      <c r="H905" s="26">
        <f t="shared" si="786"/>
        <v>0</v>
      </c>
      <c r="I905" s="26">
        <f t="shared" si="786"/>
        <v>0</v>
      </c>
      <c r="J905" s="26">
        <f t="shared" si="786"/>
        <v>0</v>
      </c>
      <c r="K905" s="26">
        <f t="shared" si="786"/>
        <v>0</v>
      </c>
      <c r="L905" s="26">
        <f t="shared" si="786"/>
        <v>0</v>
      </c>
      <c r="M905" s="26">
        <f t="shared" si="786"/>
        <v>0</v>
      </c>
      <c r="N905" s="26">
        <f t="shared" si="786"/>
        <v>0</v>
      </c>
      <c r="O905" s="26">
        <f t="shared" si="786"/>
        <v>0</v>
      </c>
      <c r="P905" s="26">
        <f t="shared" si="786"/>
        <v>0</v>
      </c>
      <c r="Q905" s="26">
        <f t="shared" si="786"/>
        <v>0</v>
      </c>
      <c r="R905" s="26">
        <f t="shared" si="786"/>
        <v>0</v>
      </c>
      <c r="S905" s="26">
        <f t="shared" si="786"/>
        <v>0</v>
      </c>
      <c r="T905" s="26">
        <f t="shared" si="786"/>
        <v>0</v>
      </c>
      <c r="U905" s="27">
        <f t="shared" si="786"/>
        <v>0</v>
      </c>
      <c r="V905" s="27">
        <f t="shared" si="786"/>
        <v>0</v>
      </c>
      <c r="W905" s="27">
        <f t="shared" si="786"/>
        <v>0</v>
      </c>
      <c r="X905" s="27">
        <f t="shared" si="786"/>
        <v>0</v>
      </c>
      <c r="Y905" s="59"/>
    </row>
    <row r="906" spans="1:25" ht="24" hidden="1">
      <c r="A906" s="28" t="s">
        <v>242</v>
      </c>
      <c r="B906" s="25" t="s">
        <v>609</v>
      </c>
      <c r="C906" s="25" t="s">
        <v>18</v>
      </c>
      <c r="D906" s="25" t="s">
        <v>71</v>
      </c>
      <c r="E906" s="25" t="s">
        <v>617</v>
      </c>
      <c r="F906" s="24">
        <v>600</v>
      </c>
      <c r="G906" s="26">
        <v>0</v>
      </c>
      <c r="H906" s="26"/>
      <c r="I906" s="26"/>
      <c r="J906" s="26"/>
      <c r="K906" s="26">
        <f>G906+I906</f>
        <v>0</v>
      </c>
      <c r="L906" s="26">
        <f>H906+J906</f>
        <v>0</v>
      </c>
      <c r="M906" s="26"/>
      <c r="N906" s="26"/>
      <c r="O906" s="26"/>
      <c r="P906" s="26"/>
      <c r="Q906" s="26">
        <f>M906+O906</f>
        <v>0</v>
      </c>
      <c r="R906" s="26">
        <f>N906+P906</f>
        <v>0</v>
      </c>
      <c r="S906" s="26"/>
      <c r="T906" s="26"/>
      <c r="U906" s="27"/>
      <c r="V906" s="27"/>
      <c r="W906" s="27">
        <f>S906+U906</f>
        <v>0</v>
      </c>
      <c r="X906" s="27">
        <f>T906+V906</f>
        <v>0</v>
      </c>
      <c r="Y906" s="59"/>
    </row>
    <row r="907" spans="1:25" ht="24" hidden="1">
      <c r="A907" s="28" t="s">
        <v>271</v>
      </c>
      <c r="B907" s="25" t="s">
        <v>609</v>
      </c>
      <c r="C907" s="25" t="s">
        <v>18</v>
      </c>
      <c r="D907" s="25" t="s">
        <v>71</v>
      </c>
      <c r="E907" s="25" t="s">
        <v>618</v>
      </c>
      <c r="F907" s="24"/>
      <c r="G907" s="26">
        <f t="shared" ref="G907:X907" si="787">G908</f>
        <v>0</v>
      </c>
      <c r="H907" s="26">
        <f t="shared" si="787"/>
        <v>0</v>
      </c>
      <c r="I907" s="26">
        <f t="shared" si="787"/>
        <v>0</v>
      </c>
      <c r="J907" s="26">
        <f t="shared" si="787"/>
        <v>0</v>
      </c>
      <c r="K907" s="26">
        <f t="shared" si="787"/>
        <v>0</v>
      </c>
      <c r="L907" s="26">
        <f t="shared" si="787"/>
        <v>0</v>
      </c>
      <c r="M907" s="26">
        <f t="shared" si="787"/>
        <v>0</v>
      </c>
      <c r="N907" s="26">
        <f t="shared" si="787"/>
        <v>0</v>
      </c>
      <c r="O907" s="26">
        <f t="shared" si="787"/>
        <v>0</v>
      </c>
      <c r="P907" s="26">
        <f t="shared" si="787"/>
        <v>0</v>
      </c>
      <c r="Q907" s="26">
        <f t="shared" si="787"/>
        <v>0</v>
      </c>
      <c r="R907" s="26">
        <f t="shared" si="787"/>
        <v>0</v>
      </c>
      <c r="S907" s="26">
        <f t="shared" si="787"/>
        <v>0</v>
      </c>
      <c r="T907" s="26">
        <f t="shared" si="787"/>
        <v>0</v>
      </c>
      <c r="U907" s="27">
        <f t="shared" si="787"/>
        <v>0</v>
      </c>
      <c r="V907" s="27">
        <f t="shared" si="787"/>
        <v>0</v>
      </c>
      <c r="W907" s="27">
        <f t="shared" si="787"/>
        <v>0</v>
      </c>
      <c r="X907" s="27">
        <f t="shared" si="787"/>
        <v>0</v>
      </c>
      <c r="Y907" s="59"/>
    </row>
    <row r="908" spans="1:25" ht="24" hidden="1">
      <c r="A908" s="28" t="s">
        <v>242</v>
      </c>
      <c r="B908" s="25" t="s">
        <v>609</v>
      </c>
      <c r="C908" s="25" t="s">
        <v>18</v>
      </c>
      <c r="D908" s="25" t="s">
        <v>71</v>
      </c>
      <c r="E908" s="25" t="s">
        <v>618</v>
      </c>
      <c r="F908" s="24">
        <v>600</v>
      </c>
      <c r="G908" s="26">
        <v>0</v>
      </c>
      <c r="H908" s="26"/>
      <c r="I908" s="26"/>
      <c r="J908" s="26"/>
      <c r="K908" s="26">
        <f>G908+I908</f>
        <v>0</v>
      </c>
      <c r="L908" s="26">
        <f>H908+J908</f>
        <v>0</v>
      </c>
      <c r="M908" s="26"/>
      <c r="N908" s="26"/>
      <c r="O908" s="26"/>
      <c r="P908" s="26"/>
      <c r="Q908" s="26">
        <f>M908+O908</f>
        <v>0</v>
      </c>
      <c r="R908" s="26">
        <f>N908+P908</f>
        <v>0</v>
      </c>
      <c r="S908" s="26"/>
      <c r="T908" s="26"/>
      <c r="U908" s="27"/>
      <c r="V908" s="27"/>
      <c r="W908" s="27">
        <f>S908+U908</f>
        <v>0</v>
      </c>
      <c r="X908" s="27">
        <f>T908+V908</f>
        <v>0</v>
      </c>
      <c r="Y908" s="59"/>
    </row>
    <row r="909" spans="1:25" s="48" customFormat="1" ht="36" hidden="1">
      <c r="A909" s="28" t="s">
        <v>619</v>
      </c>
      <c r="B909" s="25" t="s">
        <v>609</v>
      </c>
      <c r="C909" s="25" t="s">
        <v>18</v>
      </c>
      <c r="D909" s="25" t="s">
        <v>71</v>
      </c>
      <c r="E909" s="25" t="s">
        <v>620</v>
      </c>
      <c r="F909" s="24"/>
      <c r="G909" s="26">
        <f t="shared" ref="G909:X909" si="788">G910</f>
        <v>0</v>
      </c>
      <c r="H909" s="26">
        <f t="shared" si="788"/>
        <v>0</v>
      </c>
      <c r="I909" s="26">
        <f t="shared" si="788"/>
        <v>0</v>
      </c>
      <c r="J909" s="26">
        <f t="shared" si="788"/>
        <v>0</v>
      </c>
      <c r="K909" s="26">
        <f t="shared" si="788"/>
        <v>0</v>
      </c>
      <c r="L909" s="26">
        <f t="shared" si="788"/>
        <v>0</v>
      </c>
      <c r="M909" s="26">
        <f t="shared" si="788"/>
        <v>0</v>
      </c>
      <c r="N909" s="26">
        <f t="shared" si="788"/>
        <v>0</v>
      </c>
      <c r="O909" s="26">
        <f t="shared" si="788"/>
        <v>0</v>
      </c>
      <c r="P909" s="26">
        <f t="shared" si="788"/>
        <v>0</v>
      </c>
      <c r="Q909" s="26">
        <f t="shared" si="788"/>
        <v>0</v>
      </c>
      <c r="R909" s="26">
        <f t="shared" si="788"/>
        <v>0</v>
      </c>
      <c r="S909" s="26">
        <f t="shared" si="788"/>
        <v>0</v>
      </c>
      <c r="T909" s="26">
        <f t="shared" si="788"/>
        <v>0</v>
      </c>
      <c r="U909" s="27">
        <f t="shared" si="788"/>
        <v>0</v>
      </c>
      <c r="V909" s="27">
        <f t="shared" si="788"/>
        <v>0</v>
      </c>
      <c r="W909" s="27">
        <f t="shared" si="788"/>
        <v>0</v>
      </c>
      <c r="X909" s="27">
        <f t="shared" si="788"/>
        <v>0</v>
      </c>
      <c r="Y909" s="59"/>
    </row>
    <row r="910" spans="1:25" s="48" customFormat="1" ht="24" hidden="1">
      <c r="A910" s="28" t="s">
        <v>242</v>
      </c>
      <c r="B910" s="25" t="s">
        <v>609</v>
      </c>
      <c r="C910" s="25" t="s">
        <v>18</v>
      </c>
      <c r="D910" s="25" t="s">
        <v>71</v>
      </c>
      <c r="E910" s="25" t="s">
        <v>620</v>
      </c>
      <c r="F910" s="24">
        <v>600</v>
      </c>
      <c r="G910" s="26">
        <v>0</v>
      </c>
      <c r="H910" s="26"/>
      <c r="I910" s="26"/>
      <c r="J910" s="26"/>
      <c r="K910" s="26">
        <f>G910+I910</f>
        <v>0</v>
      </c>
      <c r="L910" s="26">
        <f>H910+J910</f>
        <v>0</v>
      </c>
      <c r="M910" s="26">
        <v>0</v>
      </c>
      <c r="N910" s="26"/>
      <c r="O910" s="26"/>
      <c r="P910" s="26"/>
      <c r="Q910" s="26">
        <f>M910+O910</f>
        <v>0</v>
      </c>
      <c r="R910" s="26">
        <f>N910+P910</f>
        <v>0</v>
      </c>
      <c r="S910" s="26">
        <v>0</v>
      </c>
      <c r="T910" s="26"/>
      <c r="U910" s="27"/>
      <c r="V910" s="27"/>
      <c r="W910" s="27">
        <f>S910+U910</f>
        <v>0</v>
      </c>
      <c r="X910" s="27">
        <f>T910+V910</f>
        <v>0</v>
      </c>
      <c r="Y910" s="59"/>
    </row>
    <row r="911" spans="1:25" ht="24">
      <c r="A911" s="28" t="s">
        <v>80</v>
      </c>
      <c r="B911" s="25" t="s">
        <v>609</v>
      </c>
      <c r="C911" s="25" t="s">
        <v>18</v>
      </c>
      <c r="D911" s="25" t="s">
        <v>71</v>
      </c>
      <c r="E911" s="25" t="s">
        <v>81</v>
      </c>
      <c r="F911" s="24"/>
      <c r="G911" s="26">
        <f t="shared" ref="G911:X911" si="789">G912+G915</f>
        <v>532681.52</v>
      </c>
      <c r="H911" s="26">
        <f t="shared" si="789"/>
        <v>0</v>
      </c>
      <c r="I911" s="26">
        <f t="shared" si="789"/>
        <v>0</v>
      </c>
      <c r="J911" s="26">
        <f t="shared" si="789"/>
        <v>0</v>
      </c>
      <c r="K911" s="26">
        <f t="shared" si="789"/>
        <v>532681.52</v>
      </c>
      <c r="L911" s="26">
        <f t="shared" si="789"/>
        <v>0</v>
      </c>
      <c r="M911" s="26">
        <f t="shared" si="789"/>
        <v>602481.52</v>
      </c>
      <c r="N911" s="26">
        <f t="shared" si="789"/>
        <v>0</v>
      </c>
      <c r="O911" s="26">
        <f t="shared" si="789"/>
        <v>0</v>
      </c>
      <c r="P911" s="26">
        <f t="shared" si="789"/>
        <v>0</v>
      </c>
      <c r="Q911" s="26">
        <f t="shared" si="789"/>
        <v>602481.52</v>
      </c>
      <c r="R911" s="26">
        <f t="shared" si="789"/>
        <v>0</v>
      </c>
      <c r="S911" s="26">
        <f t="shared" si="789"/>
        <v>510681.52</v>
      </c>
      <c r="T911" s="26">
        <f t="shared" si="789"/>
        <v>0</v>
      </c>
      <c r="U911" s="27">
        <f t="shared" si="789"/>
        <v>0</v>
      </c>
      <c r="V911" s="27">
        <f t="shared" si="789"/>
        <v>0</v>
      </c>
      <c r="W911" s="27">
        <f t="shared" si="789"/>
        <v>510681.52</v>
      </c>
      <c r="X911" s="27">
        <f t="shared" si="789"/>
        <v>0</v>
      </c>
      <c r="Y911" s="59"/>
    </row>
    <row r="912" spans="1:25" ht="48">
      <c r="A912" s="28" t="s">
        <v>82</v>
      </c>
      <c r="B912" s="25" t="s">
        <v>609</v>
      </c>
      <c r="C912" s="25" t="s">
        <v>18</v>
      </c>
      <c r="D912" s="25" t="s">
        <v>71</v>
      </c>
      <c r="E912" s="25" t="s">
        <v>83</v>
      </c>
      <c r="F912" s="24"/>
      <c r="G912" s="26">
        <f t="shared" ref="G912:V913" si="790">G913</f>
        <v>500000</v>
      </c>
      <c r="H912" s="26">
        <f t="shared" si="790"/>
        <v>0</v>
      </c>
      <c r="I912" s="26">
        <f t="shared" si="790"/>
        <v>0</v>
      </c>
      <c r="J912" s="26">
        <f t="shared" si="790"/>
        <v>0</v>
      </c>
      <c r="K912" s="26">
        <f t="shared" si="790"/>
        <v>500000</v>
      </c>
      <c r="L912" s="26">
        <f t="shared" si="790"/>
        <v>0</v>
      </c>
      <c r="M912" s="26">
        <f t="shared" si="790"/>
        <v>569800</v>
      </c>
      <c r="N912" s="26">
        <f t="shared" si="790"/>
        <v>0</v>
      </c>
      <c r="O912" s="26">
        <f t="shared" si="790"/>
        <v>0</v>
      </c>
      <c r="P912" s="26">
        <f t="shared" si="790"/>
        <v>0</v>
      </c>
      <c r="Q912" s="26">
        <f t="shared" si="790"/>
        <v>569800</v>
      </c>
      <c r="R912" s="26">
        <f t="shared" si="790"/>
        <v>0</v>
      </c>
      <c r="S912" s="26">
        <f t="shared" si="790"/>
        <v>478000</v>
      </c>
      <c r="T912" s="26">
        <f t="shared" si="790"/>
        <v>0</v>
      </c>
      <c r="U912" s="27">
        <f t="shared" si="790"/>
        <v>0</v>
      </c>
      <c r="V912" s="27">
        <f t="shared" si="790"/>
        <v>0</v>
      </c>
      <c r="W912" s="27">
        <f t="shared" ref="W912:X913" si="791">W913</f>
        <v>478000</v>
      </c>
      <c r="X912" s="27">
        <f t="shared" si="791"/>
        <v>0</v>
      </c>
      <c r="Y912" s="59"/>
    </row>
    <row r="913" spans="1:25" ht="36">
      <c r="A913" s="29" t="s">
        <v>84</v>
      </c>
      <c r="B913" s="25" t="s">
        <v>609</v>
      </c>
      <c r="C913" s="25" t="s">
        <v>18</v>
      </c>
      <c r="D913" s="25" t="s">
        <v>71</v>
      </c>
      <c r="E913" s="25" t="s">
        <v>85</v>
      </c>
      <c r="F913" s="24"/>
      <c r="G913" s="26">
        <f t="shared" si="790"/>
        <v>500000</v>
      </c>
      <c r="H913" s="26">
        <f t="shared" si="790"/>
        <v>0</v>
      </c>
      <c r="I913" s="26">
        <f t="shared" si="790"/>
        <v>0</v>
      </c>
      <c r="J913" s="26">
        <f t="shared" si="790"/>
        <v>0</v>
      </c>
      <c r="K913" s="26">
        <f t="shared" si="790"/>
        <v>500000</v>
      </c>
      <c r="L913" s="26">
        <f t="shared" si="790"/>
        <v>0</v>
      </c>
      <c r="M913" s="26">
        <f t="shared" si="790"/>
        <v>569800</v>
      </c>
      <c r="N913" s="26">
        <f t="shared" si="790"/>
        <v>0</v>
      </c>
      <c r="O913" s="26">
        <f t="shared" si="790"/>
        <v>0</v>
      </c>
      <c r="P913" s="26">
        <f t="shared" si="790"/>
        <v>0</v>
      </c>
      <c r="Q913" s="26">
        <f t="shared" si="790"/>
        <v>569800</v>
      </c>
      <c r="R913" s="26">
        <f t="shared" si="790"/>
        <v>0</v>
      </c>
      <c r="S913" s="26">
        <f t="shared" si="790"/>
        <v>478000</v>
      </c>
      <c r="T913" s="26">
        <f t="shared" si="790"/>
        <v>0</v>
      </c>
      <c r="U913" s="27">
        <f t="shared" si="790"/>
        <v>0</v>
      </c>
      <c r="V913" s="27">
        <f t="shared" si="790"/>
        <v>0</v>
      </c>
      <c r="W913" s="27">
        <f t="shared" si="791"/>
        <v>478000</v>
      </c>
      <c r="X913" s="27">
        <f t="shared" si="791"/>
        <v>0</v>
      </c>
      <c r="Y913" s="59"/>
    </row>
    <row r="914" spans="1:25" ht="24">
      <c r="A914" s="28" t="s">
        <v>30</v>
      </c>
      <c r="B914" s="25" t="s">
        <v>609</v>
      </c>
      <c r="C914" s="25" t="s">
        <v>18</v>
      </c>
      <c r="D914" s="25" t="s">
        <v>71</v>
      </c>
      <c r="E914" s="25" t="s">
        <v>85</v>
      </c>
      <c r="F914" s="24">
        <v>200</v>
      </c>
      <c r="G914" s="26">
        <v>500000</v>
      </c>
      <c r="H914" s="26"/>
      <c r="I914" s="26"/>
      <c r="J914" s="26"/>
      <c r="K914" s="26">
        <f>G914+I914</f>
        <v>500000</v>
      </c>
      <c r="L914" s="26">
        <f>H914+J914</f>
        <v>0</v>
      </c>
      <c r="M914" s="26">
        <v>569800</v>
      </c>
      <c r="N914" s="26"/>
      <c r="O914" s="26">
        <v>0</v>
      </c>
      <c r="P914" s="26"/>
      <c r="Q914" s="26">
        <f>M914+O914</f>
        <v>569800</v>
      </c>
      <c r="R914" s="26">
        <f>N914+P914</f>
        <v>0</v>
      </c>
      <c r="S914" s="26">
        <v>478000</v>
      </c>
      <c r="T914" s="26"/>
      <c r="U914" s="27">
        <v>0</v>
      </c>
      <c r="V914" s="27"/>
      <c r="W914" s="27">
        <f>S914+U914</f>
        <v>478000</v>
      </c>
      <c r="X914" s="27">
        <f>T914+V914</f>
        <v>0</v>
      </c>
      <c r="Y914" s="59"/>
    </row>
    <row r="915" spans="1:25" ht="36">
      <c r="A915" s="28" t="s">
        <v>86</v>
      </c>
      <c r="B915" s="25" t="s">
        <v>609</v>
      </c>
      <c r="C915" s="25" t="s">
        <v>18</v>
      </c>
      <c r="D915" s="25" t="s">
        <v>71</v>
      </c>
      <c r="E915" s="25" t="s">
        <v>87</v>
      </c>
      <c r="F915" s="24"/>
      <c r="G915" s="26">
        <f>G916</f>
        <v>32681.52</v>
      </c>
      <c r="H915" s="26">
        <f>H916</f>
        <v>0</v>
      </c>
      <c r="I915" s="26">
        <f t="shared" ref="I915:L916" si="792">I916</f>
        <v>0</v>
      </c>
      <c r="J915" s="26">
        <f t="shared" si="792"/>
        <v>0</v>
      </c>
      <c r="K915" s="26">
        <f t="shared" si="792"/>
        <v>32681.52</v>
      </c>
      <c r="L915" s="26">
        <f t="shared" si="792"/>
        <v>0</v>
      </c>
      <c r="M915" s="26">
        <f>M916</f>
        <v>32681.52</v>
      </c>
      <c r="N915" s="26">
        <f>N916</f>
        <v>0</v>
      </c>
      <c r="O915" s="26">
        <f t="shared" ref="O915:R916" si="793">O916</f>
        <v>0</v>
      </c>
      <c r="P915" s="26">
        <f t="shared" si="793"/>
        <v>0</v>
      </c>
      <c r="Q915" s="26">
        <f t="shared" si="793"/>
        <v>32681.52</v>
      </c>
      <c r="R915" s="26">
        <f t="shared" si="793"/>
        <v>0</v>
      </c>
      <c r="S915" s="26">
        <f>S916</f>
        <v>32681.52</v>
      </c>
      <c r="T915" s="26">
        <f>T916</f>
        <v>0</v>
      </c>
      <c r="U915" s="27">
        <f t="shared" ref="U915:X916" si="794">U916</f>
        <v>0</v>
      </c>
      <c r="V915" s="27">
        <f t="shared" si="794"/>
        <v>0</v>
      </c>
      <c r="W915" s="27">
        <f t="shared" si="794"/>
        <v>32681.52</v>
      </c>
      <c r="X915" s="27">
        <f t="shared" si="794"/>
        <v>0</v>
      </c>
      <c r="Y915" s="59"/>
    </row>
    <row r="916" spans="1:25" ht="36">
      <c r="A916" s="29" t="s">
        <v>88</v>
      </c>
      <c r="B916" s="25" t="s">
        <v>609</v>
      </c>
      <c r="C916" s="25" t="s">
        <v>18</v>
      </c>
      <c r="D916" s="25" t="s">
        <v>71</v>
      </c>
      <c r="E916" s="25" t="s">
        <v>89</v>
      </c>
      <c r="F916" s="24"/>
      <c r="G916" s="26">
        <f>G917</f>
        <v>32681.52</v>
      </c>
      <c r="H916" s="26">
        <f>H917</f>
        <v>0</v>
      </c>
      <c r="I916" s="26">
        <f t="shared" si="792"/>
        <v>0</v>
      </c>
      <c r="J916" s="26">
        <f t="shared" si="792"/>
        <v>0</v>
      </c>
      <c r="K916" s="26">
        <f t="shared" si="792"/>
        <v>32681.52</v>
      </c>
      <c r="L916" s="26">
        <f t="shared" si="792"/>
        <v>0</v>
      </c>
      <c r="M916" s="26">
        <f>M917</f>
        <v>32681.52</v>
      </c>
      <c r="N916" s="26">
        <f>N917</f>
        <v>0</v>
      </c>
      <c r="O916" s="26">
        <f t="shared" si="793"/>
        <v>0</v>
      </c>
      <c r="P916" s="26">
        <f t="shared" si="793"/>
        <v>0</v>
      </c>
      <c r="Q916" s="26">
        <f t="shared" si="793"/>
        <v>32681.52</v>
      </c>
      <c r="R916" s="26">
        <f t="shared" si="793"/>
        <v>0</v>
      </c>
      <c r="S916" s="26">
        <f>S917</f>
        <v>32681.52</v>
      </c>
      <c r="T916" s="26">
        <f>T917</f>
        <v>0</v>
      </c>
      <c r="U916" s="27">
        <f t="shared" si="794"/>
        <v>0</v>
      </c>
      <c r="V916" s="27">
        <f t="shared" si="794"/>
        <v>0</v>
      </c>
      <c r="W916" s="27">
        <f t="shared" si="794"/>
        <v>32681.52</v>
      </c>
      <c r="X916" s="27">
        <f t="shared" si="794"/>
        <v>0</v>
      </c>
      <c r="Y916" s="59"/>
    </row>
    <row r="917" spans="1:25" ht="24">
      <c r="A917" s="28" t="s">
        <v>30</v>
      </c>
      <c r="B917" s="25" t="s">
        <v>609</v>
      </c>
      <c r="C917" s="25" t="s">
        <v>18</v>
      </c>
      <c r="D917" s="25" t="s">
        <v>71</v>
      </c>
      <c r="E917" s="25" t="s">
        <v>89</v>
      </c>
      <c r="F917" s="24">
        <v>200</v>
      </c>
      <c r="G917" s="26">
        <v>32681.52</v>
      </c>
      <c r="H917" s="26"/>
      <c r="I917" s="26"/>
      <c r="J917" s="26"/>
      <c r="K917" s="26">
        <f>G917+I917</f>
        <v>32681.52</v>
      </c>
      <c r="L917" s="26">
        <f>H917+J917</f>
        <v>0</v>
      </c>
      <c r="M917" s="26">
        <v>32681.52</v>
      </c>
      <c r="N917" s="26"/>
      <c r="O917" s="26"/>
      <c r="P917" s="26"/>
      <c r="Q917" s="26">
        <f>M917+O917</f>
        <v>32681.52</v>
      </c>
      <c r="R917" s="26">
        <f>N917+P917</f>
        <v>0</v>
      </c>
      <c r="S917" s="26">
        <v>32681.52</v>
      </c>
      <c r="T917" s="26"/>
      <c r="U917" s="27"/>
      <c r="V917" s="27"/>
      <c r="W917" s="27">
        <f>S917+U917</f>
        <v>32681.52</v>
      </c>
      <c r="X917" s="27">
        <f>T917+V917</f>
        <v>0</v>
      </c>
      <c r="Y917" s="59"/>
    </row>
    <row r="918" spans="1:25" hidden="1">
      <c r="A918" s="30" t="s">
        <v>35</v>
      </c>
      <c r="B918" s="25" t="s">
        <v>609</v>
      </c>
      <c r="C918" s="25" t="s">
        <v>18</v>
      </c>
      <c r="D918" s="25" t="s">
        <v>71</v>
      </c>
      <c r="E918" s="25" t="s">
        <v>36</v>
      </c>
      <c r="F918" s="24"/>
      <c r="G918" s="26">
        <f>G919</f>
        <v>0</v>
      </c>
      <c r="H918" s="26">
        <f t="shared" ref="H918:L922" si="795">H919</f>
        <v>0</v>
      </c>
      <c r="I918" s="26">
        <f t="shared" si="795"/>
        <v>0</v>
      </c>
      <c r="J918" s="26">
        <f t="shared" si="795"/>
        <v>0</v>
      </c>
      <c r="K918" s="26">
        <f t="shared" si="795"/>
        <v>0</v>
      </c>
      <c r="L918" s="26">
        <f t="shared" si="795"/>
        <v>0</v>
      </c>
      <c r="M918" s="26">
        <f>M919</f>
        <v>0</v>
      </c>
      <c r="N918" s="26">
        <f t="shared" ref="N918:R922" si="796">N919</f>
        <v>0</v>
      </c>
      <c r="O918" s="26">
        <f t="shared" si="796"/>
        <v>0</v>
      </c>
      <c r="P918" s="26">
        <f t="shared" si="796"/>
        <v>0</v>
      </c>
      <c r="Q918" s="26">
        <f t="shared" si="796"/>
        <v>0</v>
      </c>
      <c r="R918" s="26">
        <f t="shared" si="796"/>
        <v>0</v>
      </c>
      <c r="S918" s="26">
        <f>S919</f>
        <v>0</v>
      </c>
      <c r="T918" s="26">
        <f t="shared" ref="T918:X922" si="797">T919</f>
        <v>0</v>
      </c>
      <c r="U918" s="27">
        <f t="shared" si="797"/>
        <v>0</v>
      </c>
      <c r="V918" s="27">
        <f t="shared" si="797"/>
        <v>0</v>
      </c>
      <c r="W918" s="27">
        <f t="shared" si="797"/>
        <v>0</v>
      </c>
      <c r="X918" s="27">
        <f t="shared" si="797"/>
        <v>0</v>
      </c>
      <c r="Y918" s="59"/>
    </row>
    <row r="919" spans="1:25" ht="24" hidden="1">
      <c r="A919" s="30" t="s">
        <v>277</v>
      </c>
      <c r="B919" s="25" t="s">
        <v>609</v>
      </c>
      <c r="C919" s="25" t="s">
        <v>18</v>
      </c>
      <c r="D919" s="25" t="s">
        <v>71</v>
      </c>
      <c r="E919" s="25" t="s">
        <v>278</v>
      </c>
      <c r="F919" s="24"/>
      <c r="G919" s="26">
        <f t="shared" ref="G919:X919" si="798">G922+G920</f>
        <v>0</v>
      </c>
      <c r="H919" s="26">
        <f t="shared" si="798"/>
        <v>0</v>
      </c>
      <c r="I919" s="26">
        <f t="shared" si="798"/>
        <v>0</v>
      </c>
      <c r="J919" s="26">
        <f t="shared" si="798"/>
        <v>0</v>
      </c>
      <c r="K919" s="26">
        <f t="shared" si="798"/>
        <v>0</v>
      </c>
      <c r="L919" s="26">
        <f t="shared" si="798"/>
        <v>0</v>
      </c>
      <c r="M919" s="26">
        <f t="shared" si="798"/>
        <v>0</v>
      </c>
      <c r="N919" s="26">
        <f t="shared" si="798"/>
        <v>0</v>
      </c>
      <c r="O919" s="26">
        <f t="shared" si="798"/>
        <v>0</v>
      </c>
      <c r="P919" s="26">
        <f t="shared" si="798"/>
        <v>0</v>
      </c>
      <c r="Q919" s="26">
        <f t="shared" si="798"/>
        <v>0</v>
      </c>
      <c r="R919" s="26">
        <f t="shared" si="798"/>
        <v>0</v>
      </c>
      <c r="S919" s="26">
        <f t="shared" si="798"/>
        <v>0</v>
      </c>
      <c r="T919" s="26">
        <f t="shared" si="798"/>
        <v>0</v>
      </c>
      <c r="U919" s="26">
        <f t="shared" si="798"/>
        <v>0</v>
      </c>
      <c r="V919" s="26">
        <f t="shared" si="798"/>
        <v>0</v>
      </c>
      <c r="W919" s="26">
        <f t="shared" si="798"/>
        <v>0</v>
      </c>
      <c r="X919" s="26">
        <f t="shared" si="798"/>
        <v>0</v>
      </c>
      <c r="Y919" s="59"/>
    </row>
    <row r="920" spans="1:25" ht="72" hidden="1">
      <c r="A920" s="28" t="s">
        <v>43</v>
      </c>
      <c r="B920" s="25" t="s">
        <v>609</v>
      </c>
      <c r="C920" s="25" t="s">
        <v>18</v>
      </c>
      <c r="D920" s="25" t="s">
        <v>71</v>
      </c>
      <c r="E920" s="25" t="s">
        <v>279</v>
      </c>
      <c r="F920" s="24"/>
      <c r="G920" s="26">
        <f t="shared" ref="G920:X920" si="799">G921</f>
        <v>0</v>
      </c>
      <c r="H920" s="26">
        <f t="shared" si="799"/>
        <v>0</v>
      </c>
      <c r="I920" s="26">
        <f t="shared" si="799"/>
        <v>0</v>
      </c>
      <c r="J920" s="26">
        <f t="shared" si="799"/>
        <v>0</v>
      </c>
      <c r="K920" s="26">
        <f t="shared" si="799"/>
        <v>0</v>
      </c>
      <c r="L920" s="26">
        <f t="shared" si="799"/>
        <v>0</v>
      </c>
      <c r="M920" s="26">
        <f t="shared" si="799"/>
        <v>0</v>
      </c>
      <c r="N920" s="26">
        <f t="shared" si="799"/>
        <v>0</v>
      </c>
      <c r="O920" s="26">
        <f t="shared" si="799"/>
        <v>0</v>
      </c>
      <c r="P920" s="26">
        <f t="shared" si="799"/>
        <v>0</v>
      </c>
      <c r="Q920" s="26">
        <f t="shared" si="799"/>
        <v>0</v>
      </c>
      <c r="R920" s="26">
        <f t="shared" si="799"/>
        <v>0</v>
      </c>
      <c r="S920" s="26">
        <f t="shared" si="799"/>
        <v>0</v>
      </c>
      <c r="T920" s="26">
        <f t="shared" si="799"/>
        <v>0</v>
      </c>
      <c r="U920" s="26">
        <f t="shared" si="799"/>
        <v>0</v>
      </c>
      <c r="V920" s="26">
        <f t="shared" si="799"/>
        <v>0</v>
      </c>
      <c r="W920" s="26">
        <f t="shared" si="799"/>
        <v>0</v>
      </c>
      <c r="X920" s="26">
        <f t="shared" si="799"/>
        <v>0</v>
      </c>
      <c r="Y920" s="59"/>
    </row>
    <row r="921" spans="1:25" ht="24" hidden="1">
      <c r="A921" s="45" t="s">
        <v>242</v>
      </c>
      <c r="B921" s="25" t="s">
        <v>609</v>
      </c>
      <c r="C921" s="25" t="s">
        <v>18</v>
      </c>
      <c r="D921" s="25" t="s">
        <v>71</v>
      </c>
      <c r="E921" s="25" t="s">
        <v>279</v>
      </c>
      <c r="F921" s="24">
        <v>600</v>
      </c>
      <c r="G921" s="26"/>
      <c r="H921" s="26"/>
      <c r="I921" s="26"/>
      <c r="J921" s="26">
        <f>I921</f>
        <v>0</v>
      </c>
      <c r="K921" s="26">
        <f>G921+I921</f>
        <v>0</v>
      </c>
      <c r="L921" s="26">
        <f>H921+J921</f>
        <v>0</v>
      </c>
      <c r="M921" s="26"/>
      <c r="N921" s="26"/>
      <c r="O921" s="26"/>
      <c r="P921" s="26"/>
      <c r="Q921" s="26">
        <f>M921+O921</f>
        <v>0</v>
      </c>
      <c r="R921" s="26">
        <f>N921+P921</f>
        <v>0</v>
      </c>
      <c r="S921" s="26"/>
      <c r="T921" s="26"/>
      <c r="U921" s="27"/>
      <c r="V921" s="27"/>
      <c r="W921" s="26">
        <f>S921+U921</f>
        <v>0</v>
      </c>
      <c r="X921" s="26">
        <f>T921+V921</f>
        <v>0</v>
      </c>
      <c r="Y921" s="59"/>
    </row>
    <row r="922" spans="1:25" ht="24" hidden="1">
      <c r="A922" s="28" t="s">
        <v>621</v>
      </c>
      <c r="B922" s="49" t="s">
        <v>609</v>
      </c>
      <c r="C922" s="25" t="s">
        <v>18</v>
      </c>
      <c r="D922" s="25" t="s">
        <v>71</v>
      </c>
      <c r="E922" s="25" t="s">
        <v>622</v>
      </c>
      <c r="F922" s="49"/>
      <c r="G922" s="26">
        <f>G923</f>
        <v>0</v>
      </c>
      <c r="H922" s="26">
        <f t="shared" si="795"/>
        <v>0</v>
      </c>
      <c r="I922" s="26">
        <f t="shared" si="795"/>
        <v>0</v>
      </c>
      <c r="J922" s="26">
        <f t="shared" si="795"/>
        <v>0</v>
      </c>
      <c r="K922" s="26">
        <f t="shared" si="795"/>
        <v>0</v>
      </c>
      <c r="L922" s="26">
        <f t="shared" si="795"/>
        <v>0</v>
      </c>
      <c r="M922" s="26">
        <f>M923</f>
        <v>0</v>
      </c>
      <c r="N922" s="26">
        <f t="shared" si="796"/>
        <v>0</v>
      </c>
      <c r="O922" s="26">
        <f t="shared" si="796"/>
        <v>0</v>
      </c>
      <c r="P922" s="26">
        <f t="shared" si="796"/>
        <v>0</v>
      </c>
      <c r="Q922" s="26">
        <f t="shared" si="796"/>
        <v>0</v>
      </c>
      <c r="R922" s="26">
        <f t="shared" si="796"/>
        <v>0</v>
      </c>
      <c r="S922" s="26">
        <f>S923</f>
        <v>0</v>
      </c>
      <c r="T922" s="26">
        <f t="shared" si="797"/>
        <v>0</v>
      </c>
      <c r="U922" s="27">
        <f t="shared" si="797"/>
        <v>0</v>
      </c>
      <c r="V922" s="27">
        <f t="shared" si="797"/>
        <v>0</v>
      </c>
      <c r="W922" s="27">
        <f t="shared" si="797"/>
        <v>0</v>
      </c>
      <c r="X922" s="27">
        <f t="shared" si="797"/>
        <v>0</v>
      </c>
      <c r="Y922" s="59"/>
    </row>
    <row r="923" spans="1:25" ht="24" hidden="1">
      <c r="A923" s="28" t="s">
        <v>242</v>
      </c>
      <c r="B923" s="49" t="s">
        <v>609</v>
      </c>
      <c r="C923" s="25" t="s">
        <v>18</v>
      </c>
      <c r="D923" s="25" t="s">
        <v>71</v>
      </c>
      <c r="E923" s="25" t="s">
        <v>622</v>
      </c>
      <c r="F923" s="49">
        <v>600</v>
      </c>
      <c r="G923" s="26"/>
      <c r="H923" s="26"/>
      <c r="I923" s="26"/>
      <c r="J923" s="26"/>
      <c r="K923" s="26">
        <f>G923+I923</f>
        <v>0</v>
      </c>
      <c r="L923" s="26">
        <f>H923+J923</f>
        <v>0</v>
      </c>
      <c r="M923" s="26"/>
      <c r="N923" s="26"/>
      <c r="O923" s="26"/>
      <c r="P923" s="26"/>
      <c r="Q923" s="26">
        <f>M923+O923</f>
        <v>0</v>
      </c>
      <c r="R923" s="26">
        <f>N923+P923</f>
        <v>0</v>
      </c>
      <c r="S923" s="26"/>
      <c r="T923" s="26"/>
      <c r="U923" s="27"/>
      <c r="V923" s="27"/>
      <c r="W923" s="27">
        <f>S923+U923</f>
        <v>0</v>
      </c>
      <c r="X923" s="27">
        <f>T923+V923</f>
        <v>0</v>
      </c>
      <c r="Y923" s="59"/>
    </row>
    <row r="924" spans="1:25">
      <c r="A924" s="28" t="s">
        <v>104</v>
      </c>
      <c r="B924" s="25" t="s">
        <v>609</v>
      </c>
      <c r="C924" s="25" t="s">
        <v>105</v>
      </c>
      <c r="D924" s="25"/>
      <c r="E924" s="25"/>
      <c r="F924" s="24"/>
      <c r="G924" s="26">
        <f t="shared" ref="G924:X924" si="800">G925+G939</f>
        <v>15198238.65</v>
      </c>
      <c r="H924" s="26">
        <f t="shared" si="800"/>
        <v>0</v>
      </c>
      <c r="I924" s="26">
        <f t="shared" si="800"/>
        <v>0</v>
      </c>
      <c r="J924" s="26">
        <f t="shared" si="800"/>
        <v>0</v>
      </c>
      <c r="K924" s="26">
        <f t="shared" si="800"/>
        <v>15198238.65</v>
      </c>
      <c r="L924" s="26">
        <f t="shared" si="800"/>
        <v>0</v>
      </c>
      <c r="M924" s="26">
        <f t="shared" si="800"/>
        <v>15095238.65</v>
      </c>
      <c r="N924" s="26">
        <f t="shared" si="800"/>
        <v>0</v>
      </c>
      <c r="O924" s="26">
        <f t="shared" si="800"/>
        <v>0</v>
      </c>
      <c r="P924" s="26">
        <f t="shared" si="800"/>
        <v>0</v>
      </c>
      <c r="Q924" s="26">
        <f t="shared" si="800"/>
        <v>15095238.65</v>
      </c>
      <c r="R924" s="26">
        <f t="shared" si="800"/>
        <v>0</v>
      </c>
      <c r="S924" s="26">
        <f t="shared" si="800"/>
        <v>15198238.65</v>
      </c>
      <c r="T924" s="26">
        <f t="shared" si="800"/>
        <v>0</v>
      </c>
      <c r="U924" s="27">
        <f t="shared" si="800"/>
        <v>0</v>
      </c>
      <c r="V924" s="27">
        <f t="shared" si="800"/>
        <v>0</v>
      </c>
      <c r="W924" s="27">
        <f t="shared" si="800"/>
        <v>15198238.65</v>
      </c>
      <c r="X924" s="27">
        <f t="shared" si="800"/>
        <v>0</v>
      </c>
      <c r="Y924" s="59"/>
    </row>
    <row r="925" spans="1:25" ht="24">
      <c r="A925" s="28" t="s">
        <v>122</v>
      </c>
      <c r="B925" s="25" t="s">
        <v>609</v>
      </c>
      <c r="C925" s="25" t="s">
        <v>105</v>
      </c>
      <c r="D925" s="25" t="s">
        <v>123</v>
      </c>
      <c r="E925" s="25"/>
      <c r="F925" s="24"/>
      <c r="G925" s="26">
        <f t="shared" ref="G925:X925" si="801">G926+G935</f>
        <v>13486870.33</v>
      </c>
      <c r="H925" s="26">
        <f t="shared" si="801"/>
        <v>0</v>
      </c>
      <c r="I925" s="26">
        <f t="shared" si="801"/>
        <v>0</v>
      </c>
      <c r="J925" s="26">
        <f t="shared" si="801"/>
        <v>0</v>
      </c>
      <c r="K925" s="26">
        <f t="shared" si="801"/>
        <v>13486870.33</v>
      </c>
      <c r="L925" s="26">
        <f t="shared" si="801"/>
        <v>0</v>
      </c>
      <c r="M925" s="26">
        <f t="shared" si="801"/>
        <v>13383870.33</v>
      </c>
      <c r="N925" s="26">
        <f t="shared" si="801"/>
        <v>0</v>
      </c>
      <c r="O925" s="26">
        <f t="shared" si="801"/>
        <v>0</v>
      </c>
      <c r="P925" s="26">
        <f t="shared" si="801"/>
        <v>0</v>
      </c>
      <c r="Q925" s="26">
        <f t="shared" si="801"/>
        <v>13383870.33</v>
      </c>
      <c r="R925" s="26">
        <f t="shared" si="801"/>
        <v>0</v>
      </c>
      <c r="S925" s="26">
        <f t="shared" si="801"/>
        <v>13486870.33</v>
      </c>
      <c r="T925" s="26">
        <f t="shared" si="801"/>
        <v>0</v>
      </c>
      <c r="U925" s="26">
        <f t="shared" si="801"/>
        <v>0</v>
      </c>
      <c r="V925" s="26">
        <f t="shared" si="801"/>
        <v>0</v>
      </c>
      <c r="W925" s="26">
        <f t="shared" si="801"/>
        <v>13486870.33</v>
      </c>
      <c r="X925" s="26">
        <f t="shared" si="801"/>
        <v>0</v>
      </c>
      <c r="Y925" s="59"/>
    </row>
    <row r="926" spans="1:25" ht="24">
      <c r="A926" s="28" t="s">
        <v>111</v>
      </c>
      <c r="B926" s="25" t="s">
        <v>609</v>
      </c>
      <c r="C926" s="25" t="s">
        <v>105</v>
      </c>
      <c r="D926" s="25" t="s">
        <v>123</v>
      </c>
      <c r="E926" s="25" t="s">
        <v>73</v>
      </c>
      <c r="F926" s="27"/>
      <c r="G926" s="26">
        <f t="shared" ref="G926:X927" si="802">G927</f>
        <v>13486870.33</v>
      </c>
      <c r="H926" s="26">
        <f t="shared" si="802"/>
        <v>0</v>
      </c>
      <c r="I926" s="26">
        <f t="shared" si="802"/>
        <v>0</v>
      </c>
      <c r="J926" s="26">
        <f t="shared" si="802"/>
        <v>0</v>
      </c>
      <c r="K926" s="26">
        <f t="shared" si="802"/>
        <v>13486870.33</v>
      </c>
      <c r="L926" s="26">
        <f t="shared" si="802"/>
        <v>0</v>
      </c>
      <c r="M926" s="26">
        <f t="shared" si="802"/>
        <v>13383870.33</v>
      </c>
      <c r="N926" s="26">
        <f t="shared" si="802"/>
        <v>0</v>
      </c>
      <c r="O926" s="26">
        <f t="shared" si="802"/>
        <v>0</v>
      </c>
      <c r="P926" s="26">
        <f t="shared" si="802"/>
        <v>0</v>
      </c>
      <c r="Q926" s="26">
        <f t="shared" si="802"/>
        <v>13383870.33</v>
      </c>
      <c r="R926" s="26">
        <f t="shared" si="802"/>
        <v>0</v>
      </c>
      <c r="S926" s="26">
        <f t="shared" si="802"/>
        <v>13486870.33</v>
      </c>
      <c r="T926" s="26">
        <f t="shared" si="802"/>
        <v>0</v>
      </c>
      <c r="U926" s="27">
        <f t="shared" si="802"/>
        <v>0</v>
      </c>
      <c r="V926" s="27">
        <f t="shared" si="802"/>
        <v>0</v>
      </c>
      <c r="W926" s="27">
        <f t="shared" si="802"/>
        <v>13486870.33</v>
      </c>
      <c r="X926" s="27">
        <f t="shared" si="802"/>
        <v>0</v>
      </c>
      <c r="Y926" s="59"/>
    </row>
    <row r="927" spans="1:25" ht="72">
      <c r="A927" s="28" t="s">
        <v>112</v>
      </c>
      <c r="B927" s="25" t="s">
        <v>609</v>
      </c>
      <c r="C927" s="25" t="s">
        <v>105</v>
      </c>
      <c r="D927" s="25" t="s">
        <v>123</v>
      </c>
      <c r="E927" s="25" t="s">
        <v>113</v>
      </c>
      <c r="F927" s="24"/>
      <c r="G927" s="26">
        <f t="shared" si="802"/>
        <v>13486870.33</v>
      </c>
      <c r="H927" s="26">
        <f t="shared" si="802"/>
        <v>0</v>
      </c>
      <c r="I927" s="26">
        <f t="shared" si="802"/>
        <v>0</v>
      </c>
      <c r="J927" s="26">
        <f t="shared" si="802"/>
        <v>0</v>
      </c>
      <c r="K927" s="26">
        <f t="shared" si="802"/>
        <v>13486870.33</v>
      </c>
      <c r="L927" s="26">
        <f t="shared" si="802"/>
        <v>0</v>
      </c>
      <c r="M927" s="26">
        <f t="shared" si="802"/>
        <v>13383870.33</v>
      </c>
      <c r="N927" s="26">
        <f t="shared" si="802"/>
        <v>0</v>
      </c>
      <c r="O927" s="26">
        <f t="shared" si="802"/>
        <v>0</v>
      </c>
      <c r="P927" s="26">
        <f t="shared" si="802"/>
        <v>0</v>
      </c>
      <c r="Q927" s="26">
        <f t="shared" si="802"/>
        <v>13383870.33</v>
      </c>
      <c r="R927" s="26">
        <f t="shared" si="802"/>
        <v>0</v>
      </c>
      <c r="S927" s="26">
        <f t="shared" si="802"/>
        <v>13486870.33</v>
      </c>
      <c r="T927" s="26">
        <f t="shared" si="802"/>
        <v>0</v>
      </c>
      <c r="U927" s="27">
        <f t="shared" si="802"/>
        <v>0</v>
      </c>
      <c r="V927" s="27">
        <f t="shared" si="802"/>
        <v>0</v>
      </c>
      <c r="W927" s="27">
        <f t="shared" si="802"/>
        <v>13486870.33</v>
      </c>
      <c r="X927" s="27">
        <f t="shared" si="802"/>
        <v>0</v>
      </c>
      <c r="Y927" s="59"/>
    </row>
    <row r="928" spans="1:25" ht="24">
      <c r="A928" s="28" t="s">
        <v>623</v>
      </c>
      <c r="B928" s="25" t="s">
        <v>609</v>
      </c>
      <c r="C928" s="25" t="s">
        <v>105</v>
      </c>
      <c r="D928" s="25" t="s">
        <v>123</v>
      </c>
      <c r="E928" s="25" t="s">
        <v>624</v>
      </c>
      <c r="F928" s="24"/>
      <c r="G928" s="26">
        <f t="shared" ref="G928:X928" si="803">G929+G931</f>
        <v>13486870.33</v>
      </c>
      <c r="H928" s="26">
        <f t="shared" si="803"/>
        <v>0</v>
      </c>
      <c r="I928" s="26">
        <f t="shared" si="803"/>
        <v>0</v>
      </c>
      <c r="J928" s="26">
        <f t="shared" si="803"/>
        <v>0</v>
      </c>
      <c r="K928" s="26">
        <f t="shared" si="803"/>
        <v>13486870.33</v>
      </c>
      <c r="L928" s="26">
        <f t="shared" si="803"/>
        <v>0</v>
      </c>
      <c r="M928" s="26">
        <f t="shared" si="803"/>
        <v>13383870.33</v>
      </c>
      <c r="N928" s="26">
        <f t="shared" si="803"/>
        <v>0</v>
      </c>
      <c r="O928" s="26">
        <f t="shared" si="803"/>
        <v>0</v>
      </c>
      <c r="P928" s="26">
        <f t="shared" si="803"/>
        <v>0</v>
      </c>
      <c r="Q928" s="26">
        <f t="shared" si="803"/>
        <v>13383870.33</v>
      </c>
      <c r="R928" s="26">
        <f t="shared" si="803"/>
        <v>0</v>
      </c>
      <c r="S928" s="26">
        <f t="shared" si="803"/>
        <v>13486870.33</v>
      </c>
      <c r="T928" s="26">
        <f t="shared" si="803"/>
        <v>0</v>
      </c>
      <c r="U928" s="27">
        <f t="shared" si="803"/>
        <v>0</v>
      </c>
      <c r="V928" s="27">
        <f t="shared" si="803"/>
        <v>0</v>
      </c>
      <c r="W928" s="27">
        <f t="shared" si="803"/>
        <v>13486870.33</v>
      </c>
      <c r="X928" s="27">
        <f t="shared" si="803"/>
        <v>0</v>
      </c>
      <c r="Y928" s="59"/>
    </row>
    <row r="929" spans="1:25" ht="50.25" customHeight="1">
      <c r="A929" s="28" t="s">
        <v>33</v>
      </c>
      <c r="B929" s="25" t="s">
        <v>609</v>
      </c>
      <c r="C929" s="25" t="s">
        <v>105</v>
      </c>
      <c r="D929" s="25" t="s">
        <v>123</v>
      </c>
      <c r="E929" s="25" t="s">
        <v>625</v>
      </c>
      <c r="F929" s="24"/>
      <c r="G929" s="26">
        <f t="shared" ref="G929:X929" si="804">G930</f>
        <v>320000</v>
      </c>
      <c r="H929" s="26">
        <f t="shared" si="804"/>
        <v>0</v>
      </c>
      <c r="I929" s="26">
        <f t="shared" si="804"/>
        <v>0</v>
      </c>
      <c r="J929" s="26">
        <f t="shared" si="804"/>
        <v>0</v>
      </c>
      <c r="K929" s="26">
        <f>K930</f>
        <v>320000</v>
      </c>
      <c r="L929" s="26">
        <f t="shared" si="804"/>
        <v>0</v>
      </c>
      <c r="M929" s="26">
        <f t="shared" si="804"/>
        <v>217000</v>
      </c>
      <c r="N929" s="26">
        <f t="shared" si="804"/>
        <v>0</v>
      </c>
      <c r="O929" s="26">
        <f t="shared" si="804"/>
        <v>0</v>
      </c>
      <c r="P929" s="26">
        <f t="shared" si="804"/>
        <v>0</v>
      </c>
      <c r="Q929" s="26">
        <f t="shared" si="804"/>
        <v>217000</v>
      </c>
      <c r="R929" s="26">
        <f t="shared" si="804"/>
        <v>0</v>
      </c>
      <c r="S929" s="26">
        <f t="shared" si="804"/>
        <v>320000</v>
      </c>
      <c r="T929" s="26">
        <f t="shared" si="804"/>
        <v>0</v>
      </c>
      <c r="U929" s="27">
        <f t="shared" si="804"/>
        <v>0</v>
      </c>
      <c r="V929" s="27">
        <f t="shared" si="804"/>
        <v>0</v>
      </c>
      <c r="W929" s="27">
        <f t="shared" si="804"/>
        <v>320000</v>
      </c>
      <c r="X929" s="27">
        <f t="shared" si="804"/>
        <v>0</v>
      </c>
      <c r="Y929" s="59"/>
    </row>
    <row r="930" spans="1:25" ht="48">
      <c r="A930" s="28" t="s">
        <v>29</v>
      </c>
      <c r="B930" s="25" t="s">
        <v>609</v>
      </c>
      <c r="C930" s="25" t="s">
        <v>105</v>
      </c>
      <c r="D930" s="25" t="s">
        <v>123</v>
      </c>
      <c r="E930" s="25" t="s">
        <v>625</v>
      </c>
      <c r="F930" s="24">
        <v>100</v>
      </c>
      <c r="G930" s="26">
        <v>320000</v>
      </c>
      <c r="H930" s="26"/>
      <c r="I930" s="26"/>
      <c r="J930" s="26"/>
      <c r="K930" s="26">
        <f>G930+I930</f>
        <v>320000</v>
      </c>
      <c r="L930" s="26">
        <f>H930+J930</f>
        <v>0</v>
      </c>
      <c r="M930" s="26">
        <v>217000</v>
      </c>
      <c r="N930" s="26"/>
      <c r="O930" s="26"/>
      <c r="P930" s="26"/>
      <c r="Q930" s="26">
        <f>M930+O930</f>
        <v>217000</v>
      </c>
      <c r="R930" s="26">
        <f>N930+P930</f>
        <v>0</v>
      </c>
      <c r="S930" s="26">
        <v>320000</v>
      </c>
      <c r="T930" s="26"/>
      <c r="U930" s="27"/>
      <c r="V930" s="27"/>
      <c r="W930" s="27">
        <f>S930+U930</f>
        <v>320000</v>
      </c>
      <c r="X930" s="27">
        <f>T930+V930</f>
        <v>0</v>
      </c>
      <c r="Y930" s="59"/>
    </row>
    <row r="931" spans="1:25" ht="24">
      <c r="A931" s="28" t="s">
        <v>626</v>
      </c>
      <c r="B931" s="25" t="s">
        <v>609</v>
      </c>
      <c r="C931" s="25" t="s">
        <v>105</v>
      </c>
      <c r="D931" s="25" t="s">
        <v>123</v>
      </c>
      <c r="E931" s="25" t="s">
        <v>627</v>
      </c>
      <c r="F931" s="24"/>
      <c r="G931" s="26">
        <f t="shared" ref="G931:H931" si="805">SUM(G932:G934)</f>
        <v>13166870.33</v>
      </c>
      <c r="H931" s="26">
        <f t="shared" si="805"/>
        <v>0</v>
      </c>
      <c r="I931" s="26">
        <f t="shared" ref="I931:X931" si="806">SUM(I932:I934)</f>
        <v>0</v>
      </c>
      <c r="J931" s="26">
        <f t="shared" si="806"/>
        <v>0</v>
      </c>
      <c r="K931" s="26">
        <f t="shared" si="806"/>
        <v>13166870.33</v>
      </c>
      <c r="L931" s="26">
        <f t="shared" si="806"/>
        <v>0</v>
      </c>
      <c r="M931" s="26">
        <f t="shared" si="806"/>
        <v>13166870.33</v>
      </c>
      <c r="N931" s="26">
        <f t="shared" si="806"/>
        <v>0</v>
      </c>
      <c r="O931" s="26">
        <f t="shared" si="806"/>
        <v>0</v>
      </c>
      <c r="P931" s="26">
        <f t="shared" si="806"/>
        <v>0</v>
      </c>
      <c r="Q931" s="26">
        <f t="shared" si="806"/>
        <v>13166870.33</v>
      </c>
      <c r="R931" s="26">
        <f t="shared" si="806"/>
        <v>0</v>
      </c>
      <c r="S931" s="26">
        <f t="shared" si="806"/>
        <v>13166870.33</v>
      </c>
      <c r="T931" s="26">
        <f t="shared" si="806"/>
        <v>0</v>
      </c>
      <c r="U931" s="27">
        <f t="shared" si="806"/>
        <v>0</v>
      </c>
      <c r="V931" s="27">
        <f t="shared" si="806"/>
        <v>0</v>
      </c>
      <c r="W931" s="27">
        <f t="shared" si="806"/>
        <v>13166870.33</v>
      </c>
      <c r="X931" s="27">
        <f t="shared" si="806"/>
        <v>0</v>
      </c>
      <c r="Y931" s="59"/>
    </row>
    <row r="932" spans="1:25" ht="48">
      <c r="A932" s="28" t="s">
        <v>29</v>
      </c>
      <c r="B932" s="25" t="s">
        <v>609</v>
      </c>
      <c r="C932" s="25" t="s">
        <v>105</v>
      </c>
      <c r="D932" s="25" t="s">
        <v>123</v>
      </c>
      <c r="E932" s="25" t="s">
        <v>627</v>
      </c>
      <c r="F932" s="24">
        <v>100</v>
      </c>
      <c r="G932" s="26">
        <v>12619073.33</v>
      </c>
      <c r="H932" s="26"/>
      <c r="I932" s="26"/>
      <c r="J932" s="26"/>
      <c r="K932" s="26">
        <f t="shared" ref="K932:L934" si="807">G932+I932</f>
        <v>12619073.33</v>
      </c>
      <c r="L932" s="26">
        <f t="shared" si="807"/>
        <v>0</v>
      </c>
      <c r="M932" s="26">
        <v>12619073.33</v>
      </c>
      <c r="N932" s="26"/>
      <c r="O932" s="26"/>
      <c r="P932" s="26"/>
      <c r="Q932" s="26">
        <f t="shared" ref="Q932:R934" si="808">M932+O932</f>
        <v>12619073.33</v>
      </c>
      <c r="R932" s="26">
        <f t="shared" si="808"/>
        <v>0</v>
      </c>
      <c r="S932" s="26">
        <v>12619073.33</v>
      </c>
      <c r="T932" s="26"/>
      <c r="U932" s="27"/>
      <c r="V932" s="27"/>
      <c r="W932" s="27">
        <f t="shared" ref="W932:X934" si="809">S932+U932</f>
        <v>12619073.33</v>
      </c>
      <c r="X932" s="27">
        <f t="shared" si="809"/>
        <v>0</v>
      </c>
      <c r="Y932" s="59"/>
    </row>
    <row r="933" spans="1:25" ht="24">
      <c r="A933" s="28" t="s">
        <v>30</v>
      </c>
      <c r="B933" s="25" t="s">
        <v>609</v>
      </c>
      <c r="C933" s="25" t="s">
        <v>105</v>
      </c>
      <c r="D933" s="25" t="s">
        <v>123</v>
      </c>
      <c r="E933" s="25" t="s">
        <v>627</v>
      </c>
      <c r="F933" s="24">
        <v>200</v>
      </c>
      <c r="G933" s="26">
        <v>530797</v>
      </c>
      <c r="H933" s="26"/>
      <c r="I933" s="26"/>
      <c r="J933" s="26"/>
      <c r="K933" s="26">
        <f t="shared" si="807"/>
        <v>530797</v>
      </c>
      <c r="L933" s="26">
        <f t="shared" si="807"/>
        <v>0</v>
      </c>
      <c r="M933" s="26">
        <v>530797</v>
      </c>
      <c r="N933" s="26"/>
      <c r="O933" s="26"/>
      <c r="P933" s="26"/>
      <c r="Q933" s="26">
        <f t="shared" si="808"/>
        <v>530797</v>
      </c>
      <c r="R933" s="26">
        <f t="shared" si="808"/>
        <v>0</v>
      </c>
      <c r="S933" s="26">
        <v>530797</v>
      </c>
      <c r="T933" s="26"/>
      <c r="U933" s="27"/>
      <c r="V933" s="27"/>
      <c r="W933" s="27">
        <f t="shared" si="809"/>
        <v>530797</v>
      </c>
      <c r="X933" s="27">
        <f t="shared" si="809"/>
        <v>0</v>
      </c>
      <c r="Y933" s="59"/>
    </row>
    <row r="934" spans="1:25">
      <c r="A934" s="28" t="s">
        <v>54</v>
      </c>
      <c r="B934" s="25" t="s">
        <v>609</v>
      </c>
      <c r="C934" s="25" t="s">
        <v>105</v>
      </c>
      <c r="D934" s="25" t="s">
        <v>123</v>
      </c>
      <c r="E934" s="25" t="s">
        <v>627</v>
      </c>
      <c r="F934" s="24">
        <v>800</v>
      </c>
      <c r="G934" s="26">
        <v>17000</v>
      </c>
      <c r="H934" s="26"/>
      <c r="I934" s="26"/>
      <c r="J934" s="26"/>
      <c r="K934" s="26">
        <f t="shared" si="807"/>
        <v>17000</v>
      </c>
      <c r="L934" s="26">
        <f t="shared" si="807"/>
        <v>0</v>
      </c>
      <c r="M934" s="26">
        <v>17000</v>
      </c>
      <c r="N934" s="26"/>
      <c r="O934" s="26"/>
      <c r="P934" s="26"/>
      <c r="Q934" s="26">
        <f t="shared" si="808"/>
        <v>17000</v>
      </c>
      <c r="R934" s="26">
        <f t="shared" si="808"/>
        <v>0</v>
      </c>
      <c r="S934" s="26">
        <v>17000</v>
      </c>
      <c r="T934" s="26"/>
      <c r="U934" s="27"/>
      <c r="V934" s="27"/>
      <c r="W934" s="27">
        <f t="shared" si="809"/>
        <v>17000</v>
      </c>
      <c r="X934" s="27">
        <f t="shared" si="809"/>
        <v>0</v>
      </c>
      <c r="Y934" s="59"/>
    </row>
    <row r="935" spans="1:25" hidden="1">
      <c r="A935" s="30" t="s">
        <v>35</v>
      </c>
      <c r="B935" s="25" t="s">
        <v>609</v>
      </c>
      <c r="C935" s="25" t="s">
        <v>105</v>
      </c>
      <c r="D935" s="25" t="s">
        <v>123</v>
      </c>
      <c r="E935" s="25" t="s">
        <v>36</v>
      </c>
      <c r="F935" s="24"/>
      <c r="G935" s="26">
        <f t="shared" ref="G935:X937" si="810">G936</f>
        <v>0</v>
      </c>
      <c r="H935" s="26">
        <f t="shared" si="810"/>
        <v>0</v>
      </c>
      <c r="I935" s="26">
        <f t="shared" si="810"/>
        <v>0</v>
      </c>
      <c r="J935" s="26">
        <f t="shared" si="810"/>
        <v>0</v>
      </c>
      <c r="K935" s="26">
        <f t="shared" si="810"/>
        <v>0</v>
      </c>
      <c r="L935" s="26">
        <f t="shared" si="810"/>
        <v>0</v>
      </c>
      <c r="M935" s="26">
        <f t="shared" si="810"/>
        <v>0</v>
      </c>
      <c r="N935" s="26">
        <f t="shared" si="810"/>
        <v>0</v>
      </c>
      <c r="O935" s="26">
        <f t="shared" si="810"/>
        <v>0</v>
      </c>
      <c r="P935" s="26">
        <f t="shared" si="810"/>
        <v>0</v>
      </c>
      <c r="Q935" s="26">
        <f t="shared" si="810"/>
        <v>0</v>
      </c>
      <c r="R935" s="26">
        <f t="shared" si="810"/>
        <v>0</v>
      </c>
      <c r="S935" s="26">
        <f t="shared" si="810"/>
        <v>0</v>
      </c>
      <c r="T935" s="26">
        <f t="shared" si="810"/>
        <v>0</v>
      </c>
      <c r="U935" s="26">
        <f t="shared" si="810"/>
        <v>0</v>
      </c>
      <c r="V935" s="26">
        <f t="shared" si="810"/>
        <v>0</v>
      </c>
      <c r="W935" s="26">
        <f t="shared" si="810"/>
        <v>0</v>
      </c>
      <c r="X935" s="26">
        <f t="shared" si="810"/>
        <v>0</v>
      </c>
      <c r="Y935" s="59"/>
    </row>
    <row r="936" spans="1:25" ht="24" hidden="1" customHeight="1">
      <c r="A936" s="29" t="s">
        <v>628</v>
      </c>
      <c r="B936" s="25" t="s">
        <v>609</v>
      </c>
      <c r="C936" s="25" t="s">
        <v>105</v>
      </c>
      <c r="D936" s="25" t="s">
        <v>123</v>
      </c>
      <c r="E936" s="25" t="s">
        <v>629</v>
      </c>
      <c r="F936" s="24"/>
      <c r="G936" s="26">
        <f t="shared" si="810"/>
        <v>0</v>
      </c>
      <c r="H936" s="26">
        <f t="shared" si="810"/>
        <v>0</v>
      </c>
      <c r="I936" s="26">
        <f t="shared" si="810"/>
        <v>0</v>
      </c>
      <c r="J936" s="26">
        <f t="shared" si="810"/>
        <v>0</v>
      </c>
      <c r="K936" s="26">
        <f t="shared" si="810"/>
        <v>0</v>
      </c>
      <c r="L936" s="26">
        <f t="shared" si="810"/>
        <v>0</v>
      </c>
      <c r="M936" s="26">
        <f t="shared" si="810"/>
        <v>0</v>
      </c>
      <c r="N936" s="26">
        <f t="shared" si="810"/>
        <v>0</v>
      </c>
      <c r="O936" s="26">
        <f t="shared" si="810"/>
        <v>0</v>
      </c>
      <c r="P936" s="26">
        <f t="shared" si="810"/>
        <v>0</v>
      </c>
      <c r="Q936" s="26">
        <f t="shared" si="810"/>
        <v>0</v>
      </c>
      <c r="R936" s="26">
        <f t="shared" si="810"/>
        <v>0</v>
      </c>
      <c r="S936" s="26">
        <f t="shared" si="810"/>
        <v>0</v>
      </c>
      <c r="T936" s="26">
        <f t="shared" si="810"/>
        <v>0</v>
      </c>
      <c r="U936" s="26">
        <f t="shared" si="810"/>
        <v>0</v>
      </c>
      <c r="V936" s="26">
        <f t="shared" si="810"/>
        <v>0</v>
      </c>
      <c r="W936" s="26">
        <f t="shared" si="810"/>
        <v>0</v>
      </c>
      <c r="X936" s="26">
        <f t="shared" si="810"/>
        <v>0</v>
      </c>
      <c r="Y936" s="59"/>
    </row>
    <row r="937" spans="1:25" ht="72" hidden="1">
      <c r="A937" s="28" t="s">
        <v>43</v>
      </c>
      <c r="B937" s="25" t="s">
        <v>609</v>
      </c>
      <c r="C937" s="25" t="s">
        <v>105</v>
      </c>
      <c r="D937" s="25" t="s">
        <v>123</v>
      </c>
      <c r="E937" s="25" t="s">
        <v>630</v>
      </c>
      <c r="F937" s="24"/>
      <c r="G937" s="26">
        <f t="shared" si="810"/>
        <v>0</v>
      </c>
      <c r="H937" s="26">
        <f t="shared" si="810"/>
        <v>0</v>
      </c>
      <c r="I937" s="26">
        <f t="shared" si="810"/>
        <v>0</v>
      </c>
      <c r="J937" s="26">
        <f t="shared" si="810"/>
        <v>0</v>
      </c>
      <c r="K937" s="26">
        <f t="shared" si="810"/>
        <v>0</v>
      </c>
      <c r="L937" s="26">
        <f t="shared" si="810"/>
        <v>0</v>
      </c>
      <c r="M937" s="26">
        <f t="shared" si="810"/>
        <v>0</v>
      </c>
      <c r="N937" s="26">
        <f t="shared" si="810"/>
        <v>0</v>
      </c>
      <c r="O937" s="26">
        <f t="shared" si="810"/>
        <v>0</v>
      </c>
      <c r="P937" s="26">
        <f t="shared" si="810"/>
        <v>0</v>
      </c>
      <c r="Q937" s="26">
        <f t="shared" si="810"/>
        <v>0</v>
      </c>
      <c r="R937" s="26">
        <f t="shared" si="810"/>
        <v>0</v>
      </c>
      <c r="S937" s="26">
        <f t="shared" si="810"/>
        <v>0</v>
      </c>
      <c r="T937" s="26">
        <f t="shared" si="810"/>
        <v>0</v>
      </c>
      <c r="U937" s="26">
        <f t="shared" si="810"/>
        <v>0</v>
      </c>
      <c r="V937" s="26">
        <f t="shared" si="810"/>
        <v>0</v>
      </c>
      <c r="W937" s="26">
        <f t="shared" si="810"/>
        <v>0</v>
      </c>
      <c r="X937" s="26">
        <f t="shared" si="810"/>
        <v>0</v>
      </c>
      <c r="Y937" s="59"/>
    </row>
    <row r="938" spans="1:25" ht="48" hidden="1">
      <c r="A938" s="28" t="s">
        <v>29</v>
      </c>
      <c r="B938" s="25" t="s">
        <v>609</v>
      </c>
      <c r="C938" s="25" t="s">
        <v>105</v>
      </c>
      <c r="D938" s="25" t="s">
        <v>123</v>
      </c>
      <c r="E938" s="25" t="s">
        <v>630</v>
      </c>
      <c r="F938" s="24">
        <v>100</v>
      </c>
      <c r="G938" s="26"/>
      <c r="H938" s="26"/>
      <c r="I938" s="26"/>
      <c r="J938" s="26">
        <f>I938</f>
        <v>0</v>
      </c>
      <c r="K938" s="26">
        <f t="shared" ref="K938:L938" si="811">G938+I938</f>
        <v>0</v>
      </c>
      <c r="L938" s="26">
        <f t="shared" si="811"/>
        <v>0</v>
      </c>
      <c r="M938" s="26"/>
      <c r="N938" s="26"/>
      <c r="O938" s="26"/>
      <c r="P938" s="26"/>
      <c r="Q938" s="26">
        <f t="shared" ref="Q938:R938" si="812">M938+O938</f>
        <v>0</v>
      </c>
      <c r="R938" s="26">
        <f t="shared" si="812"/>
        <v>0</v>
      </c>
      <c r="S938" s="26"/>
      <c r="T938" s="26"/>
      <c r="U938" s="27"/>
      <c r="V938" s="27"/>
      <c r="W938" s="26">
        <f t="shared" ref="W938:X938" si="813">S938+U938</f>
        <v>0</v>
      </c>
      <c r="X938" s="26">
        <f t="shared" si="813"/>
        <v>0</v>
      </c>
      <c r="Y938" s="59"/>
    </row>
    <row r="939" spans="1:25" ht="24">
      <c r="A939" s="28" t="s">
        <v>128</v>
      </c>
      <c r="B939" s="25" t="s">
        <v>609</v>
      </c>
      <c r="C939" s="25" t="s">
        <v>105</v>
      </c>
      <c r="D939" s="25" t="s">
        <v>129</v>
      </c>
      <c r="E939" s="25"/>
      <c r="F939" s="24"/>
      <c r="G939" s="26">
        <f t="shared" ref="G939:X939" si="814">G940+G948</f>
        <v>1711368.32</v>
      </c>
      <c r="H939" s="26">
        <f t="shared" si="814"/>
        <v>0</v>
      </c>
      <c r="I939" s="26">
        <f t="shared" si="814"/>
        <v>0</v>
      </c>
      <c r="J939" s="26">
        <f t="shared" si="814"/>
        <v>0</v>
      </c>
      <c r="K939" s="26">
        <f t="shared" si="814"/>
        <v>1711368.32</v>
      </c>
      <c r="L939" s="26">
        <f t="shared" si="814"/>
        <v>0</v>
      </c>
      <c r="M939" s="26">
        <f t="shared" si="814"/>
        <v>1711368.32</v>
      </c>
      <c r="N939" s="26">
        <f t="shared" si="814"/>
        <v>0</v>
      </c>
      <c r="O939" s="26">
        <f t="shared" si="814"/>
        <v>0</v>
      </c>
      <c r="P939" s="26">
        <f t="shared" si="814"/>
        <v>0</v>
      </c>
      <c r="Q939" s="26">
        <f t="shared" si="814"/>
        <v>1711368.32</v>
      </c>
      <c r="R939" s="26">
        <f t="shared" si="814"/>
        <v>0</v>
      </c>
      <c r="S939" s="26">
        <f t="shared" si="814"/>
        <v>1711368.32</v>
      </c>
      <c r="T939" s="26">
        <f t="shared" si="814"/>
        <v>0</v>
      </c>
      <c r="U939" s="27">
        <f t="shared" si="814"/>
        <v>0</v>
      </c>
      <c r="V939" s="27">
        <f t="shared" si="814"/>
        <v>0</v>
      </c>
      <c r="W939" s="27">
        <f t="shared" si="814"/>
        <v>1711368.32</v>
      </c>
      <c r="X939" s="27">
        <f t="shared" si="814"/>
        <v>0</v>
      </c>
      <c r="Y939" s="59"/>
    </row>
    <row r="940" spans="1:25" ht="24">
      <c r="A940" s="23" t="s">
        <v>72</v>
      </c>
      <c r="B940" s="25" t="s">
        <v>609</v>
      </c>
      <c r="C940" s="25" t="s">
        <v>105</v>
      </c>
      <c r="D940" s="25" t="s">
        <v>129</v>
      </c>
      <c r="E940" s="25" t="s">
        <v>73</v>
      </c>
      <c r="F940" s="24"/>
      <c r="G940" s="26">
        <f t="shared" ref="G940:X940" si="815">G941</f>
        <v>1711368.32</v>
      </c>
      <c r="H940" s="26">
        <f t="shared" si="815"/>
        <v>0</v>
      </c>
      <c r="I940" s="26">
        <f t="shared" si="815"/>
        <v>0</v>
      </c>
      <c r="J940" s="26">
        <f t="shared" si="815"/>
        <v>0</v>
      </c>
      <c r="K940" s="26">
        <f t="shared" si="815"/>
        <v>1711368.32</v>
      </c>
      <c r="L940" s="26">
        <f t="shared" si="815"/>
        <v>0</v>
      </c>
      <c r="M940" s="26">
        <f t="shared" si="815"/>
        <v>1711368.32</v>
      </c>
      <c r="N940" s="26">
        <f t="shared" si="815"/>
        <v>0</v>
      </c>
      <c r="O940" s="26">
        <f t="shared" si="815"/>
        <v>0</v>
      </c>
      <c r="P940" s="26">
        <f t="shared" si="815"/>
        <v>0</v>
      </c>
      <c r="Q940" s="26">
        <f t="shared" si="815"/>
        <v>1711368.32</v>
      </c>
      <c r="R940" s="26">
        <f t="shared" si="815"/>
        <v>0</v>
      </c>
      <c r="S940" s="26">
        <f t="shared" si="815"/>
        <v>1711368.32</v>
      </c>
      <c r="T940" s="26">
        <f t="shared" si="815"/>
        <v>0</v>
      </c>
      <c r="U940" s="27">
        <f t="shared" si="815"/>
        <v>0</v>
      </c>
      <c r="V940" s="27">
        <f t="shared" si="815"/>
        <v>0</v>
      </c>
      <c r="W940" s="27">
        <f t="shared" si="815"/>
        <v>1711368.32</v>
      </c>
      <c r="X940" s="27">
        <f t="shared" si="815"/>
        <v>0</v>
      </c>
      <c r="Y940" s="59"/>
    </row>
    <row r="941" spans="1:25" ht="72">
      <c r="A941" s="29" t="s">
        <v>112</v>
      </c>
      <c r="B941" s="25" t="s">
        <v>609</v>
      </c>
      <c r="C941" s="25" t="s">
        <v>105</v>
      </c>
      <c r="D941" s="25" t="s">
        <v>129</v>
      </c>
      <c r="E941" s="25" t="s">
        <v>113</v>
      </c>
      <c r="F941" s="24"/>
      <c r="G941" s="26">
        <f t="shared" ref="G941:X941" si="816">G942+G945</f>
        <v>1711368.32</v>
      </c>
      <c r="H941" s="26">
        <f t="shared" si="816"/>
        <v>0</v>
      </c>
      <c r="I941" s="26">
        <f t="shared" si="816"/>
        <v>0</v>
      </c>
      <c r="J941" s="26">
        <f t="shared" si="816"/>
        <v>0</v>
      </c>
      <c r="K941" s="26">
        <f t="shared" si="816"/>
        <v>1711368.32</v>
      </c>
      <c r="L941" s="26">
        <f t="shared" si="816"/>
        <v>0</v>
      </c>
      <c r="M941" s="26">
        <f t="shared" si="816"/>
        <v>1711368.32</v>
      </c>
      <c r="N941" s="26">
        <f t="shared" si="816"/>
        <v>0</v>
      </c>
      <c r="O941" s="26">
        <f t="shared" si="816"/>
        <v>0</v>
      </c>
      <c r="P941" s="26">
        <f t="shared" si="816"/>
        <v>0</v>
      </c>
      <c r="Q941" s="26">
        <f t="shared" si="816"/>
        <v>1711368.32</v>
      </c>
      <c r="R941" s="26">
        <f t="shared" si="816"/>
        <v>0</v>
      </c>
      <c r="S941" s="26">
        <f t="shared" si="816"/>
        <v>1711368.32</v>
      </c>
      <c r="T941" s="26">
        <f t="shared" si="816"/>
        <v>0</v>
      </c>
      <c r="U941" s="27">
        <f t="shared" si="816"/>
        <v>0</v>
      </c>
      <c r="V941" s="27">
        <f t="shared" si="816"/>
        <v>0</v>
      </c>
      <c r="W941" s="27">
        <f t="shared" si="816"/>
        <v>1711368.32</v>
      </c>
      <c r="X941" s="27">
        <f t="shared" si="816"/>
        <v>0</v>
      </c>
      <c r="Y941" s="59"/>
    </row>
    <row r="942" spans="1:25" ht="24">
      <c r="A942" s="28" t="s">
        <v>631</v>
      </c>
      <c r="B942" s="25" t="s">
        <v>609</v>
      </c>
      <c r="C942" s="25" t="s">
        <v>105</v>
      </c>
      <c r="D942" s="25" t="s">
        <v>129</v>
      </c>
      <c r="E942" s="25" t="s">
        <v>632</v>
      </c>
      <c r="F942" s="24"/>
      <c r="G942" s="26">
        <f t="shared" ref="G942:V943" si="817">G943</f>
        <v>1066968.32</v>
      </c>
      <c r="H942" s="26">
        <f t="shared" si="817"/>
        <v>0</v>
      </c>
      <c r="I942" s="26">
        <f t="shared" si="817"/>
        <v>0</v>
      </c>
      <c r="J942" s="26">
        <f t="shared" si="817"/>
        <v>0</v>
      </c>
      <c r="K942" s="26">
        <f t="shared" si="817"/>
        <v>1066968.32</v>
      </c>
      <c r="L942" s="26">
        <f t="shared" si="817"/>
        <v>0</v>
      </c>
      <c r="M942" s="26">
        <f t="shared" si="817"/>
        <v>1066968.32</v>
      </c>
      <c r="N942" s="26">
        <f t="shared" si="817"/>
        <v>0</v>
      </c>
      <c r="O942" s="26">
        <f t="shared" si="817"/>
        <v>0</v>
      </c>
      <c r="P942" s="26">
        <f t="shared" si="817"/>
        <v>0</v>
      </c>
      <c r="Q942" s="26">
        <f t="shared" si="817"/>
        <v>1066968.32</v>
      </c>
      <c r="R942" s="26">
        <f t="shared" si="817"/>
        <v>0</v>
      </c>
      <c r="S942" s="26">
        <f t="shared" si="817"/>
        <v>1066968.32</v>
      </c>
      <c r="T942" s="26">
        <f t="shared" si="817"/>
        <v>0</v>
      </c>
      <c r="U942" s="27">
        <f t="shared" si="817"/>
        <v>0</v>
      </c>
      <c r="V942" s="27">
        <f t="shared" si="817"/>
        <v>0</v>
      </c>
      <c r="W942" s="27">
        <f t="shared" ref="S942:X943" si="818">W943</f>
        <v>1066968.32</v>
      </c>
      <c r="X942" s="27">
        <f t="shared" si="818"/>
        <v>0</v>
      </c>
      <c r="Y942" s="59"/>
    </row>
    <row r="943" spans="1:25" ht="24">
      <c r="A943" s="29" t="s">
        <v>633</v>
      </c>
      <c r="B943" s="25" t="s">
        <v>609</v>
      </c>
      <c r="C943" s="25" t="s">
        <v>105</v>
      </c>
      <c r="D943" s="25" t="s">
        <v>129</v>
      </c>
      <c r="E943" s="25" t="s">
        <v>634</v>
      </c>
      <c r="F943" s="24"/>
      <c r="G943" s="26">
        <f t="shared" si="817"/>
        <v>1066968.32</v>
      </c>
      <c r="H943" s="26">
        <f t="shared" si="817"/>
        <v>0</v>
      </c>
      <c r="I943" s="26">
        <f t="shared" si="817"/>
        <v>0</v>
      </c>
      <c r="J943" s="26">
        <f t="shared" si="817"/>
        <v>0</v>
      </c>
      <c r="K943" s="26">
        <f t="shared" si="817"/>
        <v>1066968.32</v>
      </c>
      <c r="L943" s="26">
        <f t="shared" si="817"/>
        <v>0</v>
      </c>
      <c r="M943" s="26">
        <f t="shared" si="817"/>
        <v>1066968.32</v>
      </c>
      <c r="N943" s="26">
        <f t="shared" si="817"/>
        <v>0</v>
      </c>
      <c r="O943" s="26">
        <f t="shared" si="817"/>
        <v>0</v>
      </c>
      <c r="P943" s="26">
        <f t="shared" si="817"/>
        <v>0</v>
      </c>
      <c r="Q943" s="26">
        <f t="shared" si="817"/>
        <v>1066968.32</v>
      </c>
      <c r="R943" s="26">
        <f t="shared" si="817"/>
        <v>0</v>
      </c>
      <c r="S943" s="26">
        <f t="shared" si="818"/>
        <v>1066968.32</v>
      </c>
      <c r="T943" s="26">
        <f t="shared" si="818"/>
        <v>0</v>
      </c>
      <c r="U943" s="27">
        <f t="shared" si="818"/>
        <v>0</v>
      </c>
      <c r="V943" s="27">
        <f t="shared" si="818"/>
        <v>0</v>
      </c>
      <c r="W943" s="27">
        <f t="shared" si="818"/>
        <v>1066968.32</v>
      </c>
      <c r="X943" s="27">
        <f t="shared" si="818"/>
        <v>0</v>
      </c>
      <c r="Y943" s="59"/>
    </row>
    <row r="944" spans="1:25" ht="24">
      <c r="A944" s="28" t="s">
        <v>30</v>
      </c>
      <c r="B944" s="25" t="s">
        <v>609</v>
      </c>
      <c r="C944" s="25" t="s">
        <v>105</v>
      </c>
      <c r="D944" s="25" t="s">
        <v>129</v>
      </c>
      <c r="E944" s="25" t="s">
        <v>634</v>
      </c>
      <c r="F944" s="24">
        <v>200</v>
      </c>
      <c r="G944" s="26">
        <v>1066968.32</v>
      </c>
      <c r="H944" s="26"/>
      <c r="I944" s="26"/>
      <c r="J944" s="26"/>
      <c r="K944" s="26">
        <f>G944+I944</f>
        <v>1066968.32</v>
      </c>
      <c r="L944" s="26">
        <f>H944+J944</f>
        <v>0</v>
      </c>
      <c r="M944" s="26">
        <v>1066968.32</v>
      </c>
      <c r="N944" s="26"/>
      <c r="O944" s="26"/>
      <c r="P944" s="26"/>
      <c r="Q944" s="26">
        <f>M944+O944</f>
        <v>1066968.32</v>
      </c>
      <c r="R944" s="26">
        <f>N944+P944</f>
        <v>0</v>
      </c>
      <c r="S944" s="26">
        <v>1066968.32</v>
      </c>
      <c r="T944" s="26"/>
      <c r="U944" s="27"/>
      <c r="V944" s="27"/>
      <c r="W944" s="27">
        <f>S944+U944</f>
        <v>1066968.32</v>
      </c>
      <c r="X944" s="27">
        <f>T944+V944</f>
        <v>0</v>
      </c>
      <c r="Y944" s="59"/>
    </row>
    <row r="945" spans="1:25">
      <c r="A945" s="29" t="s">
        <v>118</v>
      </c>
      <c r="B945" s="25" t="s">
        <v>609</v>
      </c>
      <c r="C945" s="25" t="s">
        <v>105</v>
      </c>
      <c r="D945" s="25" t="s">
        <v>129</v>
      </c>
      <c r="E945" s="25" t="s">
        <v>119</v>
      </c>
      <c r="F945" s="24"/>
      <c r="G945" s="26">
        <f>G946</f>
        <v>644400</v>
      </c>
      <c r="H945" s="26">
        <f t="shared" ref="H945:L946" si="819">H946</f>
        <v>0</v>
      </c>
      <c r="I945" s="26">
        <f t="shared" si="819"/>
        <v>0</v>
      </c>
      <c r="J945" s="26">
        <f t="shared" si="819"/>
        <v>0</v>
      </c>
      <c r="K945" s="26">
        <f t="shared" si="819"/>
        <v>644400</v>
      </c>
      <c r="L945" s="26">
        <f t="shared" si="819"/>
        <v>0</v>
      </c>
      <c r="M945" s="26">
        <f>M946</f>
        <v>644400</v>
      </c>
      <c r="N945" s="26">
        <f t="shared" ref="N945:R946" si="820">N946</f>
        <v>0</v>
      </c>
      <c r="O945" s="26">
        <f t="shared" si="820"/>
        <v>0</v>
      </c>
      <c r="P945" s="26">
        <f t="shared" si="820"/>
        <v>0</v>
      </c>
      <c r="Q945" s="26">
        <f t="shared" si="820"/>
        <v>644400</v>
      </c>
      <c r="R945" s="26">
        <f t="shared" si="820"/>
        <v>0</v>
      </c>
      <c r="S945" s="26">
        <f>S946</f>
        <v>644400</v>
      </c>
      <c r="T945" s="26">
        <f t="shared" ref="T945:X946" si="821">T946</f>
        <v>0</v>
      </c>
      <c r="U945" s="27">
        <f t="shared" si="821"/>
        <v>0</v>
      </c>
      <c r="V945" s="27">
        <f t="shared" si="821"/>
        <v>0</v>
      </c>
      <c r="W945" s="27">
        <f t="shared" si="821"/>
        <v>644400</v>
      </c>
      <c r="X945" s="27">
        <f t="shared" si="821"/>
        <v>0</v>
      </c>
      <c r="Y945" s="59"/>
    </row>
    <row r="946" spans="1:25">
      <c r="A946" s="28" t="s">
        <v>635</v>
      </c>
      <c r="B946" s="25" t="s">
        <v>609</v>
      </c>
      <c r="C946" s="25" t="s">
        <v>105</v>
      </c>
      <c r="D946" s="25" t="s">
        <v>129</v>
      </c>
      <c r="E946" s="25" t="s">
        <v>636</v>
      </c>
      <c r="F946" s="24"/>
      <c r="G946" s="26">
        <f>G947</f>
        <v>644400</v>
      </c>
      <c r="H946" s="26">
        <f t="shared" si="819"/>
        <v>0</v>
      </c>
      <c r="I946" s="26">
        <f t="shared" si="819"/>
        <v>0</v>
      </c>
      <c r="J946" s="26">
        <f t="shared" si="819"/>
        <v>0</v>
      </c>
      <c r="K946" s="26">
        <f t="shared" si="819"/>
        <v>644400</v>
      </c>
      <c r="L946" s="26">
        <f t="shared" si="819"/>
        <v>0</v>
      </c>
      <c r="M946" s="26">
        <f>M947</f>
        <v>644400</v>
      </c>
      <c r="N946" s="26">
        <f t="shared" si="820"/>
        <v>0</v>
      </c>
      <c r="O946" s="26">
        <f t="shared" si="820"/>
        <v>0</v>
      </c>
      <c r="P946" s="26">
        <f t="shared" si="820"/>
        <v>0</v>
      </c>
      <c r="Q946" s="26">
        <f t="shared" si="820"/>
        <v>644400</v>
      </c>
      <c r="R946" s="26">
        <f t="shared" si="820"/>
        <v>0</v>
      </c>
      <c r="S946" s="26">
        <f>S947</f>
        <v>644400</v>
      </c>
      <c r="T946" s="26">
        <f t="shared" si="821"/>
        <v>0</v>
      </c>
      <c r="U946" s="27">
        <f t="shared" si="821"/>
        <v>0</v>
      </c>
      <c r="V946" s="27">
        <f t="shared" si="821"/>
        <v>0</v>
      </c>
      <c r="W946" s="27">
        <f t="shared" si="821"/>
        <v>644400</v>
      </c>
      <c r="X946" s="27">
        <f t="shared" si="821"/>
        <v>0</v>
      </c>
      <c r="Y946" s="59"/>
    </row>
    <row r="947" spans="1:25" ht="24">
      <c r="A947" s="28" t="s">
        <v>30</v>
      </c>
      <c r="B947" s="25" t="s">
        <v>609</v>
      </c>
      <c r="C947" s="25" t="s">
        <v>105</v>
      </c>
      <c r="D947" s="25" t="s">
        <v>129</v>
      </c>
      <c r="E947" s="25" t="s">
        <v>636</v>
      </c>
      <c r="F947" s="24">
        <v>200</v>
      </c>
      <c r="G947" s="26">
        <v>644400</v>
      </c>
      <c r="H947" s="26"/>
      <c r="I947" s="26"/>
      <c r="J947" s="26"/>
      <c r="K947" s="26">
        <f>G947+I947</f>
        <v>644400</v>
      </c>
      <c r="L947" s="26">
        <f>H947+J947</f>
        <v>0</v>
      </c>
      <c r="M947" s="26">
        <v>644400</v>
      </c>
      <c r="N947" s="26"/>
      <c r="O947" s="26"/>
      <c r="P947" s="26"/>
      <c r="Q947" s="26">
        <f>M947+O947</f>
        <v>644400</v>
      </c>
      <c r="R947" s="26">
        <f>N947+P947</f>
        <v>0</v>
      </c>
      <c r="S947" s="26">
        <v>644400</v>
      </c>
      <c r="T947" s="26"/>
      <c r="U947" s="27"/>
      <c r="V947" s="27"/>
      <c r="W947" s="27">
        <f>S947+U947</f>
        <v>644400</v>
      </c>
      <c r="X947" s="27">
        <f>T947+V947</f>
        <v>0</v>
      </c>
      <c r="Y947" s="59"/>
    </row>
    <row r="948" spans="1:25" ht="36" hidden="1">
      <c r="A948" s="29" t="s">
        <v>136</v>
      </c>
      <c r="B948" s="25" t="s">
        <v>609</v>
      </c>
      <c r="C948" s="25" t="s">
        <v>105</v>
      </c>
      <c r="D948" s="25" t="s">
        <v>129</v>
      </c>
      <c r="E948" s="25" t="s">
        <v>137</v>
      </c>
      <c r="F948" s="24"/>
      <c r="G948" s="26">
        <f>G949</f>
        <v>0</v>
      </c>
      <c r="H948" s="26">
        <f t="shared" ref="H948:L950" si="822">H949</f>
        <v>0</v>
      </c>
      <c r="I948" s="26">
        <f t="shared" si="822"/>
        <v>0</v>
      </c>
      <c r="J948" s="26">
        <f t="shared" si="822"/>
        <v>0</v>
      </c>
      <c r="K948" s="26">
        <f t="shared" si="822"/>
        <v>0</v>
      </c>
      <c r="L948" s="26">
        <f t="shared" si="822"/>
        <v>0</v>
      </c>
      <c r="M948" s="26">
        <f>M949</f>
        <v>0</v>
      </c>
      <c r="N948" s="26">
        <f t="shared" ref="N948:R950" si="823">N949</f>
        <v>0</v>
      </c>
      <c r="O948" s="26">
        <f t="shared" si="823"/>
        <v>0</v>
      </c>
      <c r="P948" s="26">
        <f t="shared" si="823"/>
        <v>0</v>
      </c>
      <c r="Q948" s="26">
        <f t="shared" si="823"/>
        <v>0</v>
      </c>
      <c r="R948" s="26">
        <f t="shared" si="823"/>
        <v>0</v>
      </c>
      <c r="S948" s="26">
        <f>S949</f>
        <v>0</v>
      </c>
      <c r="T948" s="26">
        <f t="shared" ref="T948:X950" si="824">T949</f>
        <v>0</v>
      </c>
      <c r="U948" s="27">
        <f t="shared" si="824"/>
        <v>0</v>
      </c>
      <c r="V948" s="27">
        <f t="shared" si="824"/>
        <v>0</v>
      </c>
      <c r="W948" s="27">
        <f t="shared" si="824"/>
        <v>0</v>
      </c>
      <c r="X948" s="27">
        <f t="shared" si="824"/>
        <v>0</v>
      </c>
      <c r="Y948" s="59"/>
    </row>
    <row r="949" spans="1:25" ht="24" hidden="1">
      <c r="A949" s="29" t="s">
        <v>138</v>
      </c>
      <c r="B949" s="25" t="s">
        <v>609</v>
      </c>
      <c r="C949" s="25" t="s">
        <v>105</v>
      </c>
      <c r="D949" s="25" t="s">
        <v>129</v>
      </c>
      <c r="E949" s="25" t="s">
        <v>139</v>
      </c>
      <c r="F949" s="24"/>
      <c r="G949" s="26">
        <f>G950</f>
        <v>0</v>
      </c>
      <c r="H949" s="26">
        <f t="shared" si="822"/>
        <v>0</v>
      </c>
      <c r="I949" s="26">
        <f t="shared" si="822"/>
        <v>0</v>
      </c>
      <c r="J949" s="26">
        <f t="shared" si="822"/>
        <v>0</v>
      </c>
      <c r="K949" s="26">
        <f t="shared" si="822"/>
        <v>0</v>
      </c>
      <c r="L949" s="26">
        <f t="shared" si="822"/>
        <v>0</v>
      </c>
      <c r="M949" s="26">
        <f>M950</f>
        <v>0</v>
      </c>
      <c r="N949" s="26">
        <f t="shared" si="823"/>
        <v>0</v>
      </c>
      <c r="O949" s="26">
        <f t="shared" si="823"/>
        <v>0</v>
      </c>
      <c r="P949" s="26">
        <f t="shared" si="823"/>
        <v>0</v>
      </c>
      <c r="Q949" s="26">
        <f t="shared" si="823"/>
        <v>0</v>
      </c>
      <c r="R949" s="26">
        <f t="shared" si="823"/>
        <v>0</v>
      </c>
      <c r="S949" s="26">
        <f>S950</f>
        <v>0</v>
      </c>
      <c r="T949" s="26">
        <f t="shared" si="824"/>
        <v>0</v>
      </c>
      <c r="U949" s="27">
        <f t="shared" si="824"/>
        <v>0</v>
      </c>
      <c r="V949" s="27">
        <f t="shared" si="824"/>
        <v>0</v>
      </c>
      <c r="W949" s="27">
        <f t="shared" si="824"/>
        <v>0</v>
      </c>
      <c r="X949" s="27">
        <f t="shared" si="824"/>
        <v>0</v>
      </c>
      <c r="Y949" s="59"/>
    </row>
    <row r="950" spans="1:25" hidden="1">
      <c r="A950" s="29" t="s">
        <v>142</v>
      </c>
      <c r="B950" s="25" t="s">
        <v>609</v>
      </c>
      <c r="C950" s="25" t="s">
        <v>105</v>
      </c>
      <c r="D950" s="25" t="s">
        <v>129</v>
      </c>
      <c r="E950" s="25" t="s">
        <v>143</v>
      </c>
      <c r="F950" s="24"/>
      <c r="G950" s="26">
        <f>G951</f>
        <v>0</v>
      </c>
      <c r="H950" s="26">
        <f t="shared" si="822"/>
        <v>0</v>
      </c>
      <c r="I950" s="26">
        <f t="shared" si="822"/>
        <v>0</v>
      </c>
      <c r="J950" s="26">
        <f t="shared" si="822"/>
        <v>0</v>
      </c>
      <c r="K950" s="26">
        <f t="shared" si="822"/>
        <v>0</v>
      </c>
      <c r="L950" s="26">
        <f t="shared" si="822"/>
        <v>0</v>
      </c>
      <c r="M950" s="26">
        <f>M951</f>
        <v>0</v>
      </c>
      <c r="N950" s="26">
        <f t="shared" si="823"/>
        <v>0</v>
      </c>
      <c r="O950" s="26">
        <f t="shared" si="823"/>
        <v>0</v>
      </c>
      <c r="P950" s="26">
        <f t="shared" si="823"/>
        <v>0</v>
      </c>
      <c r="Q950" s="26">
        <f t="shared" si="823"/>
        <v>0</v>
      </c>
      <c r="R950" s="26">
        <f t="shared" si="823"/>
        <v>0</v>
      </c>
      <c r="S950" s="26">
        <f>S951</f>
        <v>0</v>
      </c>
      <c r="T950" s="26">
        <f t="shared" si="824"/>
        <v>0</v>
      </c>
      <c r="U950" s="27">
        <f t="shared" si="824"/>
        <v>0</v>
      </c>
      <c r="V950" s="27">
        <f t="shared" si="824"/>
        <v>0</v>
      </c>
      <c r="W950" s="27">
        <f t="shared" si="824"/>
        <v>0</v>
      </c>
      <c r="X950" s="27">
        <f t="shared" si="824"/>
        <v>0</v>
      </c>
      <c r="Y950" s="59"/>
    </row>
    <row r="951" spans="1:25" ht="24" hidden="1">
      <c r="A951" s="28" t="s">
        <v>30</v>
      </c>
      <c r="B951" s="25" t="s">
        <v>609</v>
      </c>
      <c r="C951" s="25" t="s">
        <v>105</v>
      </c>
      <c r="D951" s="25" t="s">
        <v>129</v>
      </c>
      <c r="E951" s="25" t="s">
        <v>143</v>
      </c>
      <c r="F951" s="24">
        <v>200</v>
      </c>
      <c r="G951" s="26">
        <v>0</v>
      </c>
      <c r="H951" s="26"/>
      <c r="I951" s="26"/>
      <c r="J951" s="26"/>
      <c r="K951" s="26">
        <f>G951+I951</f>
        <v>0</v>
      </c>
      <c r="L951" s="26">
        <f>H951+J951</f>
        <v>0</v>
      </c>
      <c r="M951" s="26">
        <v>0</v>
      </c>
      <c r="N951" s="26"/>
      <c r="O951" s="26"/>
      <c r="P951" s="26"/>
      <c r="Q951" s="26">
        <f>M951+O951</f>
        <v>0</v>
      </c>
      <c r="R951" s="26">
        <f>N951+P951</f>
        <v>0</v>
      </c>
      <c r="S951" s="26">
        <v>0</v>
      </c>
      <c r="T951" s="26"/>
      <c r="U951" s="27"/>
      <c r="V951" s="27"/>
      <c r="W951" s="27">
        <f>S951+U951</f>
        <v>0</v>
      </c>
      <c r="X951" s="27">
        <f>T951+V951</f>
        <v>0</v>
      </c>
      <c r="Y951" s="59"/>
    </row>
    <row r="952" spans="1:25">
      <c r="A952" s="28" t="s">
        <v>154</v>
      </c>
      <c r="B952" s="25" t="s">
        <v>609</v>
      </c>
      <c r="C952" s="25" t="s">
        <v>46</v>
      </c>
      <c r="D952" s="25"/>
      <c r="E952" s="25"/>
      <c r="F952" s="25"/>
      <c r="G952" s="26">
        <f t="shared" ref="G952:X952" si="825">G965+G953+G1009</f>
        <v>1334978523.1900001</v>
      </c>
      <c r="H952" s="26">
        <f t="shared" si="825"/>
        <v>1133925181</v>
      </c>
      <c r="I952" s="26">
        <f t="shared" si="825"/>
        <v>0</v>
      </c>
      <c r="J952" s="26">
        <f t="shared" si="825"/>
        <v>0</v>
      </c>
      <c r="K952" s="26">
        <f t="shared" si="825"/>
        <v>1334978523.1900001</v>
      </c>
      <c r="L952" s="26">
        <f t="shared" si="825"/>
        <v>1133925181</v>
      </c>
      <c r="M952" s="26">
        <f t="shared" si="825"/>
        <v>1221731650.79</v>
      </c>
      <c r="N952" s="26">
        <f t="shared" si="825"/>
        <v>1111357081</v>
      </c>
      <c r="O952" s="26">
        <f t="shared" si="825"/>
        <v>0</v>
      </c>
      <c r="P952" s="26">
        <f t="shared" si="825"/>
        <v>0</v>
      </c>
      <c r="Q952" s="26">
        <f t="shared" si="825"/>
        <v>1221731650.79</v>
      </c>
      <c r="R952" s="26">
        <f t="shared" si="825"/>
        <v>1111357081</v>
      </c>
      <c r="S952" s="26">
        <f t="shared" si="825"/>
        <v>147852547.81999999</v>
      </c>
      <c r="T952" s="26">
        <f t="shared" si="825"/>
        <v>52878052.039999999</v>
      </c>
      <c r="U952" s="26">
        <f t="shared" si="825"/>
        <v>0</v>
      </c>
      <c r="V952" s="26">
        <f t="shared" si="825"/>
        <v>0</v>
      </c>
      <c r="W952" s="26">
        <f t="shared" si="825"/>
        <v>147852547.81999999</v>
      </c>
      <c r="X952" s="26">
        <f t="shared" si="825"/>
        <v>52878052.039999999</v>
      </c>
      <c r="Y952" s="59"/>
    </row>
    <row r="953" spans="1:25">
      <c r="A953" s="29" t="s">
        <v>637</v>
      </c>
      <c r="B953" s="25" t="s">
        <v>609</v>
      </c>
      <c r="C953" s="25" t="s">
        <v>46</v>
      </c>
      <c r="D953" s="25" t="s">
        <v>63</v>
      </c>
      <c r="E953" s="25"/>
      <c r="F953" s="25"/>
      <c r="G953" s="26">
        <f t="shared" ref="G953:X953" si="826">G954+G961</f>
        <v>37004992.599999994</v>
      </c>
      <c r="H953" s="26">
        <f t="shared" si="826"/>
        <v>7966381</v>
      </c>
      <c r="I953" s="26">
        <f t="shared" si="826"/>
        <v>0</v>
      </c>
      <c r="J953" s="26">
        <f t="shared" si="826"/>
        <v>0</v>
      </c>
      <c r="K953" s="26">
        <f t="shared" si="826"/>
        <v>37004992.599999994</v>
      </c>
      <c r="L953" s="26">
        <f t="shared" si="826"/>
        <v>7966381</v>
      </c>
      <c r="M953" s="26">
        <f t="shared" si="826"/>
        <v>33602388.530000001</v>
      </c>
      <c r="N953" s="26">
        <f t="shared" si="826"/>
        <v>7966381</v>
      </c>
      <c r="O953" s="26">
        <f t="shared" si="826"/>
        <v>0</v>
      </c>
      <c r="P953" s="26">
        <f t="shared" si="826"/>
        <v>0</v>
      </c>
      <c r="Q953" s="26">
        <f t="shared" si="826"/>
        <v>33602388.530000001</v>
      </c>
      <c r="R953" s="26">
        <f t="shared" si="826"/>
        <v>7966381</v>
      </c>
      <c r="S953" s="26">
        <f t="shared" si="826"/>
        <v>33602388.530000001</v>
      </c>
      <c r="T953" s="26">
        <f t="shared" si="826"/>
        <v>7966381</v>
      </c>
      <c r="U953" s="26">
        <f t="shared" si="826"/>
        <v>0</v>
      </c>
      <c r="V953" s="26">
        <f t="shared" si="826"/>
        <v>0</v>
      </c>
      <c r="W953" s="26">
        <f t="shared" si="826"/>
        <v>33602388.530000001</v>
      </c>
      <c r="X953" s="26">
        <f t="shared" si="826"/>
        <v>7966381</v>
      </c>
      <c r="Y953" s="59"/>
    </row>
    <row r="954" spans="1:25" ht="24">
      <c r="A954" s="28" t="s">
        <v>638</v>
      </c>
      <c r="B954" s="25" t="s">
        <v>609</v>
      </c>
      <c r="C954" s="25" t="s">
        <v>46</v>
      </c>
      <c r="D954" s="25" t="s">
        <v>63</v>
      </c>
      <c r="E954" s="25" t="s">
        <v>639</v>
      </c>
      <c r="F954" s="25"/>
      <c r="G954" s="26">
        <f>G955</f>
        <v>37004992.599999994</v>
      </c>
      <c r="H954" s="26">
        <f t="shared" ref="H954:L955" si="827">H955</f>
        <v>7966381</v>
      </c>
      <c r="I954" s="26">
        <f t="shared" si="827"/>
        <v>0</v>
      </c>
      <c r="J954" s="26">
        <f t="shared" si="827"/>
        <v>0</v>
      </c>
      <c r="K954" s="26">
        <f t="shared" si="827"/>
        <v>37004992.599999994</v>
      </c>
      <c r="L954" s="26">
        <f t="shared" si="827"/>
        <v>7966381</v>
      </c>
      <c r="M954" s="26">
        <f>M955</f>
        <v>33602388.530000001</v>
      </c>
      <c r="N954" s="26">
        <f t="shared" ref="N954:R955" si="828">N955</f>
        <v>7966381</v>
      </c>
      <c r="O954" s="26">
        <f t="shared" si="828"/>
        <v>0</v>
      </c>
      <c r="P954" s="26">
        <f t="shared" si="828"/>
        <v>0</v>
      </c>
      <c r="Q954" s="26">
        <f t="shared" si="828"/>
        <v>33602388.530000001</v>
      </c>
      <c r="R954" s="26">
        <f t="shared" si="828"/>
        <v>7966381</v>
      </c>
      <c r="S954" s="26">
        <f>S955</f>
        <v>33602388.530000001</v>
      </c>
      <c r="T954" s="26">
        <f t="shared" ref="T954:X955" si="829">T955</f>
        <v>7966381</v>
      </c>
      <c r="U954" s="27">
        <f t="shared" si="829"/>
        <v>0</v>
      </c>
      <c r="V954" s="27">
        <f t="shared" si="829"/>
        <v>0</v>
      </c>
      <c r="W954" s="27">
        <f t="shared" si="829"/>
        <v>33602388.530000001</v>
      </c>
      <c r="X954" s="27">
        <f t="shared" si="829"/>
        <v>7966381</v>
      </c>
      <c r="Y954" s="59"/>
    </row>
    <row r="955" spans="1:25" ht="24">
      <c r="A955" s="28" t="s">
        <v>640</v>
      </c>
      <c r="B955" s="25">
        <v>731</v>
      </c>
      <c r="C955" s="25" t="s">
        <v>46</v>
      </c>
      <c r="D955" s="25" t="s">
        <v>63</v>
      </c>
      <c r="E955" s="25" t="s">
        <v>641</v>
      </c>
      <c r="F955" s="25"/>
      <c r="G955" s="26">
        <f>G956</f>
        <v>37004992.599999994</v>
      </c>
      <c r="H955" s="26">
        <f>H956</f>
        <v>7966381</v>
      </c>
      <c r="I955" s="26">
        <f t="shared" si="827"/>
        <v>0</v>
      </c>
      <c r="J955" s="26">
        <f t="shared" si="827"/>
        <v>0</v>
      </c>
      <c r="K955" s="26">
        <f t="shared" si="827"/>
        <v>37004992.599999994</v>
      </c>
      <c r="L955" s="26">
        <f t="shared" si="827"/>
        <v>7966381</v>
      </c>
      <c r="M955" s="26">
        <f>M956</f>
        <v>33602388.530000001</v>
      </c>
      <c r="N955" s="26">
        <f>N956</f>
        <v>7966381</v>
      </c>
      <c r="O955" s="26">
        <f t="shared" si="828"/>
        <v>0</v>
      </c>
      <c r="P955" s="26">
        <f t="shared" si="828"/>
        <v>0</v>
      </c>
      <c r="Q955" s="26">
        <f t="shared" si="828"/>
        <v>33602388.530000001</v>
      </c>
      <c r="R955" s="26">
        <f t="shared" si="828"/>
        <v>7966381</v>
      </c>
      <c r="S955" s="26">
        <f>S956</f>
        <v>33602388.530000001</v>
      </c>
      <c r="T955" s="26">
        <f>T956</f>
        <v>7966381</v>
      </c>
      <c r="U955" s="27">
        <f t="shared" si="829"/>
        <v>0</v>
      </c>
      <c r="V955" s="27">
        <f t="shared" si="829"/>
        <v>0</v>
      </c>
      <c r="W955" s="27">
        <f t="shared" si="829"/>
        <v>33602388.530000001</v>
      </c>
      <c r="X955" s="27">
        <f t="shared" si="829"/>
        <v>7966381</v>
      </c>
      <c r="Y955" s="59"/>
    </row>
    <row r="956" spans="1:25" ht="24">
      <c r="A956" s="29" t="s">
        <v>642</v>
      </c>
      <c r="B956" s="25">
        <v>731</v>
      </c>
      <c r="C956" s="25" t="s">
        <v>46</v>
      </c>
      <c r="D956" s="25" t="s">
        <v>63</v>
      </c>
      <c r="E956" s="25" t="s">
        <v>643</v>
      </c>
      <c r="F956" s="25"/>
      <c r="G956" s="26">
        <f t="shared" ref="G956:X956" si="830">G957+G959</f>
        <v>37004992.599999994</v>
      </c>
      <c r="H956" s="26">
        <f t="shared" si="830"/>
        <v>7966381</v>
      </c>
      <c r="I956" s="26">
        <f t="shared" si="830"/>
        <v>0</v>
      </c>
      <c r="J956" s="26">
        <f t="shared" si="830"/>
        <v>0</v>
      </c>
      <c r="K956" s="26">
        <f t="shared" si="830"/>
        <v>37004992.599999994</v>
      </c>
      <c r="L956" s="26">
        <f t="shared" si="830"/>
        <v>7966381</v>
      </c>
      <c r="M956" s="26">
        <f t="shared" si="830"/>
        <v>33602388.530000001</v>
      </c>
      <c r="N956" s="26">
        <f t="shared" si="830"/>
        <v>7966381</v>
      </c>
      <c r="O956" s="26">
        <f t="shared" si="830"/>
        <v>0</v>
      </c>
      <c r="P956" s="26">
        <f t="shared" si="830"/>
        <v>0</v>
      </c>
      <c r="Q956" s="26">
        <f t="shared" si="830"/>
        <v>33602388.530000001</v>
      </c>
      <c r="R956" s="26">
        <f t="shared" si="830"/>
        <v>7966381</v>
      </c>
      <c r="S956" s="26">
        <f t="shared" si="830"/>
        <v>33602388.530000001</v>
      </c>
      <c r="T956" s="26">
        <f t="shared" si="830"/>
        <v>7966381</v>
      </c>
      <c r="U956" s="27">
        <f t="shared" si="830"/>
        <v>0</v>
      </c>
      <c r="V956" s="27">
        <f t="shared" si="830"/>
        <v>0</v>
      </c>
      <c r="W956" s="27">
        <f t="shared" si="830"/>
        <v>33602388.530000001</v>
      </c>
      <c r="X956" s="27">
        <f t="shared" si="830"/>
        <v>7966381</v>
      </c>
      <c r="Y956" s="59"/>
    </row>
    <row r="957" spans="1:25" ht="36">
      <c r="A957" s="29" t="s">
        <v>644</v>
      </c>
      <c r="B957" s="25" t="s">
        <v>609</v>
      </c>
      <c r="C957" s="25" t="s">
        <v>46</v>
      </c>
      <c r="D957" s="25" t="s">
        <v>63</v>
      </c>
      <c r="E957" s="25" t="s">
        <v>645</v>
      </c>
      <c r="F957" s="25"/>
      <c r="G957" s="26">
        <f t="shared" ref="G957:X957" si="831">G958</f>
        <v>7966381</v>
      </c>
      <c r="H957" s="26">
        <f t="shared" si="831"/>
        <v>7966381</v>
      </c>
      <c r="I957" s="26">
        <f t="shared" si="831"/>
        <v>0</v>
      </c>
      <c r="J957" s="26">
        <f t="shared" si="831"/>
        <v>0</v>
      </c>
      <c r="K957" s="26">
        <f t="shared" si="831"/>
        <v>7966381</v>
      </c>
      <c r="L957" s="26">
        <f t="shared" si="831"/>
        <v>7966381</v>
      </c>
      <c r="M957" s="26">
        <f t="shared" si="831"/>
        <v>7966381</v>
      </c>
      <c r="N957" s="26">
        <f t="shared" si="831"/>
        <v>7966381</v>
      </c>
      <c r="O957" s="26">
        <f t="shared" si="831"/>
        <v>0</v>
      </c>
      <c r="P957" s="26">
        <f t="shared" si="831"/>
        <v>0</v>
      </c>
      <c r="Q957" s="26">
        <f t="shared" si="831"/>
        <v>7966381</v>
      </c>
      <c r="R957" s="26">
        <f t="shared" si="831"/>
        <v>7966381</v>
      </c>
      <c r="S957" s="26">
        <f t="shared" si="831"/>
        <v>7966381</v>
      </c>
      <c r="T957" s="26">
        <f t="shared" si="831"/>
        <v>7966381</v>
      </c>
      <c r="U957" s="27">
        <f t="shared" si="831"/>
        <v>0</v>
      </c>
      <c r="V957" s="27">
        <f t="shared" si="831"/>
        <v>0</v>
      </c>
      <c r="W957" s="27">
        <f t="shared" si="831"/>
        <v>7966381</v>
      </c>
      <c r="X957" s="27">
        <f t="shared" si="831"/>
        <v>7966381</v>
      </c>
      <c r="Y957" s="59"/>
    </row>
    <row r="958" spans="1:25" ht="24">
      <c r="A958" s="28" t="s">
        <v>30</v>
      </c>
      <c r="B958" s="25" t="s">
        <v>609</v>
      </c>
      <c r="C958" s="25" t="s">
        <v>46</v>
      </c>
      <c r="D958" s="25" t="s">
        <v>63</v>
      </c>
      <c r="E958" s="25" t="s">
        <v>645</v>
      </c>
      <c r="F958" s="25" t="s">
        <v>646</v>
      </c>
      <c r="G958" s="26">
        <v>7966381</v>
      </c>
      <c r="H958" s="26">
        <f>G958</f>
        <v>7966381</v>
      </c>
      <c r="I958" s="26"/>
      <c r="J958" s="26"/>
      <c r="K958" s="26">
        <f>G958+I958</f>
        <v>7966381</v>
      </c>
      <c r="L958" s="26">
        <f>H958+J958</f>
        <v>7966381</v>
      </c>
      <c r="M958" s="26">
        <v>7966381</v>
      </c>
      <c r="N958" s="26">
        <f>M958</f>
        <v>7966381</v>
      </c>
      <c r="O958" s="26"/>
      <c r="P958" s="26"/>
      <c r="Q958" s="26">
        <f>M958+O958</f>
        <v>7966381</v>
      </c>
      <c r="R958" s="26">
        <f>N958+P958</f>
        <v>7966381</v>
      </c>
      <c r="S958" s="26">
        <v>7966381</v>
      </c>
      <c r="T958" s="26">
        <f>S958</f>
        <v>7966381</v>
      </c>
      <c r="U958" s="27"/>
      <c r="V958" s="27"/>
      <c r="W958" s="27">
        <f>S958+U958</f>
        <v>7966381</v>
      </c>
      <c r="X958" s="27">
        <f>T958+V958</f>
        <v>7966381</v>
      </c>
      <c r="Y958" s="59"/>
    </row>
    <row r="959" spans="1:25" ht="24">
      <c r="A959" s="28" t="s">
        <v>647</v>
      </c>
      <c r="B959" s="25" t="s">
        <v>609</v>
      </c>
      <c r="C959" s="25" t="s">
        <v>46</v>
      </c>
      <c r="D959" s="25" t="s">
        <v>63</v>
      </c>
      <c r="E959" s="25" t="s">
        <v>648</v>
      </c>
      <c r="F959" s="25"/>
      <c r="G959" s="26">
        <f t="shared" ref="G959:X959" si="832">G960</f>
        <v>29038611.599999998</v>
      </c>
      <c r="H959" s="26">
        <f t="shared" si="832"/>
        <v>0</v>
      </c>
      <c r="I959" s="26">
        <f t="shared" si="832"/>
        <v>0</v>
      </c>
      <c r="J959" s="26">
        <f t="shared" si="832"/>
        <v>0</v>
      </c>
      <c r="K959" s="26">
        <f>K960</f>
        <v>29038611.599999998</v>
      </c>
      <c r="L959" s="26">
        <f t="shared" si="832"/>
        <v>0</v>
      </c>
      <c r="M959" s="26">
        <f t="shared" si="832"/>
        <v>25636007.530000001</v>
      </c>
      <c r="N959" s="26">
        <f t="shared" si="832"/>
        <v>0</v>
      </c>
      <c r="O959" s="26">
        <f t="shared" si="832"/>
        <v>0</v>
      </c>
      <c r="P959" s="26">
        <f t="shared" si="832"/>
        <v>0</v>
      </c>
      <c r="Q959" s="26">
        <f t="shared" si="832"/>
        <v>25636007.530000001</v>
      </c>
      <c r="R959" s="26">
        <f t="shared" si="832"/>
        <v>0</v>
      </c>
      <c r="S959" s="26">
        <f t="shared" si="832"/>
        <v>25636007.530000001</v>
      </c>
      <c r="T959" s="26">
        <f t="shared" si="832"/>
        <v>0</v>
      </c>
      <c r="U959" s="27">
        <f t="shared" si="832"/>
        <v>0</v>
      </c>
      <c r="V959" s="27">
        <f t="shared" si="832"/>
        <v>0</v>
      </c>
      <c r="W959" s="27">
        <f t="shared" si="832"/>
        <v>25636007.530000001</v>
      </c>
      <c r="X959" s="27">
        <f t="shared" si="832"/>
        <v>0</v>
      </c>
      <c r="Y959" s="59"/>
    </row>
    <row r="960" spans="1:25" ht="24">
      <c r="A960" s="28" t="s">
        <v>30</v>
      </c>
      <c r="B960" s="25" t="s">
        <v>609</v>
      </c>
      <c r="C960" s="25" t="s">
        <v>46</v>
      </c>
      <c r="D960" s="25" t="s">
        <v>63</v>
      </c>
      <c r="E960" s="25" t="s">
        <v>648</v>
      </c>
      <c r="F960" s="25" t="s">
        <v>646</v>
      </c>
      <c r="G960" s="26">
        <v>29038611.599999998</v>
      </c>
      <c r="H960" s="26">
        <v>0</v>
      </c>
      <c r="I960" s="26"/>
      <c r="J960" s="26"/>
      <c r="K960" s="26">
        <f>G960+I960</f>
        <v>29038611.599999998</v>
      </c>
      <c r="L960" s="26">
        <f>H960+J960</f>
        <v>0</v>
      </c>
      <c r="M960" s="26">
        <v>25636007.530000001</v>
      </c>
      <c r="N960" s="26">
        <v>0</v>
      </c>
      <c r="O960" s="26"/>
      <c r="P960" s="26"/>
      <c r="Q960" s="26">
        <f>M960+O960</f>
        <v>25636007.530000001</v>
      </c>
      <c r="R960" s="26">
        <f>N960+P960</f>
        <v>0</v>
      </c>
      <c r="S960" s="26">
        <v>25636007.530000001</v>
      </c>
      <c r="T960" s="26">
        <v>0</v>
      </c>
      <c r="U960" s="27"/>
      <c r="V960" s="27"/>
      <c r="W960" s="27">
        <f>S960+U960</f>
        <v>25636007.530000001</v>
      </c>
      <c r="X960" s="27">
        <f>T960+V960</f>
        <v>0</v>
      </c>
      <c r="Y960" s="59"/>
    </row>
    <row r="961" spans="1:25" hidden="1">
      <c r="A961" s="30" t="s">
        <v>35</v>
      </c>
      <c r="B961" s="25" t="s">
        <v>609</v>
      </c>
      <c r="C961" s="25" t="s">
        <v>46</v>
      </c>
      <c r="D961" s="25" t="s">
        <v>63</v>
      </c>
      <c r="E961" s="25" t="s">
        <v>36</v>
      </c>
      <c r="F961" s="25"/>
      <c r="G961" s="26">
        <f t="shared" ref="G961:X963" si="833">G962</f>
        <v>0</v>
      </c>
      <c r="H961" s="26">
        <f t="shared" si="833"/>
        <v>0</v>
      </c>
      <c r="I961" s="26">
        <f t="shared" si="833"/>
        <v>0</v>
      </c>
      <c r="J961" s="26">
        <f t="shared" si="833"/>
        <v>0</v>
      </c>
      <c r="K961" s="26">
        <f t="shared" si="833"/>
        <v>0</v>
      </c>
      <c r="L961" s="26">
        <f t="shared" si="833"/>
        <v>0</v>
      </c>
      <c r="M961" s="26">
        <f t="shared" si="833"/>
        <v>0</v>
      </c>
      <c r="N961" s="26">
        <f t="shared" si="833"/>
        <v>0</v>
      </c>
      <c r="O961" s="26">
        <f t="shared" si="833"/>
        <v>0</v>
      </c>
      <c r="P961" s="26">
        <f t="shared" si="833"/>
        <v>0</v>
      </c>
      <c r="Q961" s="26">
        <f t="shared" si="833"/>
        <v>0</v>
      </c>
      <c r="R961" s="26">
        <f t="shared" si="833"/>
        <v>0</v>
      </c>
      <c r="S961" s="26">
        <f t="shared" si="833"/>
        <v>0</v>
      </c>
      <c r="T961" s="26">
        <f t="shared" si="833"/>
        <v>0</v>
      </c>
      <c r="U961" s="26">
        <f t="shared" si="833"/>
        <v>0</v>
      </c>
      <c r="V961" s="26">
        <f t="shared" si="833"/>
        <v>0</v>
      </c>
      <c r="W961" s="26">
        <f t="shared" si="833"/>
        <v>0</v>
      </c>
      <c r="X961" s="26">
        <f t="shared" si="833"/>
        <v>0</v>
      </c>
      <c r="Y961" s="59"/>
    </row>
    <row r="962" spans="1:25" ht="26.25" hidden="1" customHeight="1">
      <c r="A962" s="29" t="s">
        <v>628</v>
      </c>
      <c r="B962" s="25" t="s">
        <v>609</v>
      </c>
      <c r="C962" s="25" t="s">
        <v>46</v>
      </c>
      <c r="D962" s="25" t="s">
        <v>63</v>
      </c>
      <c r="E962" s="25" t="s">
        <v>629</v>
      </c>
      <c r="F962" s="25"/>
      <c r="G962" s="26">
        <f t="shared" si="833"/>
        <v>0</v>
      </c>
      <c r="H962" s="26">
        <f t="shared" si="833"/>
        <v>0</v>
      </c>
      <c r="I962" s="26">
        <f t="shared" si="833"/>
        <v>0</v>
      </c>
      <c r="J962" s="26">
        <f t="shared" si="833"/>
        <v>0</v>
      </c>
      <c r="K962" s="26">
        <f t="shared" si="833"/>
        <v>0</v>
      </c>
      <c r="L962" s="26">
        <f t="shared" si="833"/>
        <v>0</v>
      </c>
      <c r="M962" s="26">
        <f t="shared" si="833"/>
        <v>0</v>
      </c>
      <c r="N962" s="26">
        <f t="shared" si="833"/>
        <v>0</v>
      </c>
      <c r="O962" s="26">
        <f t="shared" si="833"/>
        <v>0</v>
      </c>
      <c r="P962" s="26">
        <f t="shared" si="833"/>
        <v>0</v>
      </c>
      <c r="Q962" s="26">
        <f t="shared" si="833"/>
        <v>0</v>
      </c>
      <c r="R962" s="26">
        <f t="shared" si="833"/>
        <v>0</v>
      </c>
      <c r="S962" s="26">
        <f t="shared" si="833"/>
        <v>0</v>
      </c>
      <c r="T962" s="26">
        <f t="shared" si="833"/>
        <v>0</v>
      </c>
      <c r="U962" s="26">
        <f t="shared" si="833"/>
        <v>0</v>
      </c>
      <c r="V962" s="26">
        <f t="shared" si="833"/>
        <v>0</v>
      </c>
      <c r="W962" s="26">
        <f t="shared" si="833"/>
        <v>0</v>
      </c>
      <c r="X962" s="26">
        <f t="shared" si="833"/>
        <v>0</v>
      </c>
      <c r="Y962" s="59"/>
    </row>
    <row r="963" spans="1:25" ht="24" hidden="1">
      <c r="A963" s="28" t="s">
        <v>621</v>
      </c>
      <c r="B963" s="25" t="s">
        <v>609</v>
      </c>
      <c r="C963" s="25" t="s">
        <v>46</v>
      </c>
      <c r="D963" s="25" t="s">
        <v>63</v>
      </c>
      <c r="E963" s="36" t="s">
        <v>649</v>
      </c>
      <c r="F963" s="25"/>
      <c r="G963" s="26">
        <f t="shared" si="833"/>
        <v>0</v>
      </c>
      <c r="H963" s="26">
        <f t="shared" si="833"/>
        <v>0</v>
      </c>
      <c r="I963" s="26">
        <f t="shared" si="833"/>
        <v>0</v>
      </c>
      <c r="J963" s="26">
        <f t="shared" si="833"/>
        <v>0</v>
      </c>
      <c r="K963" s="26">
        <f t="shared" si="833"/>
        <v>0</v>
      </c>
      <c r="L963" s="26">
        <f t="shared" si="833"/>
        <v>0</v>
      </c>
      <c r="M963" s="26">
        <f t="shared" si="833"/>
        <v>0</v>
      </c>
      <c r="N963" s="26">
        <f t="shared" si="833"/>
        <v>0</v>
      </c>
      <c r="O963" s="26">
        <f t="shared" si="833"/>
        <v>0</v>
      </c>
      <c r="P963" s="26">
        <f t="shared" si="833"/>
        <v>0</v>
      </c>
      <c r="Q963" s="26">
        <f t="shared" si="833"/>
        <v>0</v>
      </c>
      <c r="R963" s="26">
        <f t="shared" si="833"/>
        <v>0</v>
      </c>
      <c r="S963" s="26">
        <f t="shared" si="833"/>
        <v>0</v>
      </c>
      <c r="T963" s="26">
        <f t="shared" si="833"/>
        <v>0</v>
      </c>
      <c r="U963" s="26">
        <f t="shared" si="833"/>
        <v>0</v>
      </c>
      <c r="V963" s="26">
        <f t="shared" si="833"/>
        <v>0</v>
      </c>
      <c r="W963" s="26">
        <f t="shared" si="833"/>
        <v>0</v>
      </c>
      <c r="X963" s="26">
        <f t="shared" si="833"/>
        <v>0</v>
      </c>
      <c r="Y963" s="59"/>
    </row>
    <row r="964" spans="1:25" hidden="1">
      <c r="A964" s="28" t="s">
        <v>54</v>
      </c>
      <c r="B964" s="25" t="s">
        <v>609</v>
      </c>
      <c r="C964" s="25" t="s">
        <v>46</v>
      </c>
      <c r="D964" s="25" t="s">
        <v>63</v>
      </c>
      <c r="E964" s="36" t="s">
        <v>649</v>
      </c>
      <c r="F964" s="25" t="s">
        <v>650</v>
      </c>
      <c r="G964" s="26"/>
      <c r="H964" s="26"/>
      <c r="I964" s="26"/>
      <c r="J964" s="26"/>
      <c r="K964" s="26">
        <f>G964+I964</f>
        <v>0</v>
      </c>
      <c r="L964" s="26">
        <f>H964+J964</f>
        <v>0</v>
      </c>
      <c r="M964" s="26"/>
      <c r="N964" s="26"/>
      <c r="O964" s="26"/>
      <c r="P964" s="26"/>
      <c r="Q964" s="26">
        <f>M964+O964</f>
        <v>0</v>
      </c>
      <c r="R964" s="26">
        <f>N964+P964</f>
        <v>0</v>
      </c>
      <c r="S964" s="26"/>
      <c r="T964" s="26"/>
      <c r="U964" s="27"/>
      <c r="V964" s="27"/>
      <c r="W964" s="26">
        <f>S964+U964</f>
        <v>0</v>
      </c>
      <c r="X964" s="26">
        <f>T964+V964</f>
        <v>0</v>
      </c>
      <c r="Y964" s="59"/>
    </row>
    <row r="965" spans="1:25">
      <c r="A965" s="28" t="s">
        <v>651</v>
      </c>
      <c r="B965" s="25" t="s">
        <v>609</v>
      </c>
      <c r="C965" s="25" t="s">
        <v>46</v>
      </c>
      <c r="D965" s="25" t="s">
        <v>110</v>
      </c>
      <c r="E965" s="25"/>
      <c r="F965" s="25"/>
      <c r="G965" s="26">
        <f t="shared" ref="G965:X965" si="834">G966+G999+G1005</f>
        <v>227973530.58999997</v>
      </c>
      <c r="H965" s="26">
        <f t="shared" si="834"/>
        <v>56065800</v>
      </c>
      <c r="I965" s="26">
        <f t="shared" si="834"/>
        <v>0</v>
      </c>
      <c r="J965" s="26">
        <f t="shared" si="834"/>
        <v>0</v>
      </c>
      <c r="K965" s="26">
        <f t="shared" si="834"/>
        <v>227973530.58999997</v>
      </c>
      <c r="L965" s="26">
        <f t="shared" si="834"/>
        <v>56065800</v>
      </c>
      <c r="M965" s="26">
        <f t="shared" si="834"/>
        <v>118129262.26000001</v>
      </c>
      <c r="N965" s="26">
        <f t="shared" si="834"/>
        <v>33497700</v>
      </c>
      <c r="O965" s="26">
        <f t="shared" si="834"/>
        <v>0</v>
      </c>
      <c r="P965" s="26">
        <f t="shared" si="834"/>
        <v>0</v>
      </c>
      <c r="Q965" s="26">
        <f t="shared" si="834"/>
        <v>118129262.26000001</v>
      </c>
      <c r="R965" s="26">
        <f t="shared" si="834"/>
        <v>33497700</v>
      </c>
      <c r="S965" s="26">
        <f t="shared" si="834"/>
        <v>114250159.28999999</v>
      </c>
      <c r="T965" s="26">
        <f t="shared" si="834"/>
        <v>44911671.039999999</v>
      </c>
      <c r="U965" s="27">
        <f t="shared" si="834"/>
        <v>0</v>
      </c>
      <c r="V965" s="27">
        <f t="shared" si="834"/>
        <v>0</v>
      </c>
      <c r="W965" s="27">
        <f t="shared" si="834"/>
        <v>114250159.28999999</v>
      </c>
      <c r="X965" s="27">
        <f t="shared" si="834"/>
        <v>44911671.039999999</v>
      </c>
      <c r="Y965" s="59"/>
    </row>
    <row r="966" spans="1:25" ht="24">
      <c r="A966" s="28" t="s">
        <v>638</v>
      </c>
      <c r="B966" s="25" t="s">
        <v>609</v>
      </c>
      <c r="C966" s="25" t="s">
        <v>46</v>
      </c>
      <c r="D966" s="25" t="s">
        <v>110</v>
      </c>
      <c r="E966" s="25" t="s">
        <v>639</v>
      </c>
      <c r="F966" s="25"/>
      <c r="G966" s="26">
        <f t="shared" ref="G966:X966" si="835">G967</f>
        <v>224619226.94999999</v>
      </c>
      <c r="H966" s="26">
        <f t="shared" si="835"/>
        <v>56065800</v>
      </c>
      <c r="I966" s="26">
        <f t="shared" si="835"/>
        <v>0</v>
      </c>
      <c r="J966" s="26">
        <f t="shared" si="835"/>
        <v>0</v>
      </c>
      <c r="K966" s="26">
        <f t="shared" si="835"/>
        <v>224619226.94999999</v>
      </c>
      <c r="L966" s="26">
        <f t="shared" si="835"/>
        <v>56065800</v>
      </c>
      <c r="M966" s="26">
        <f t="shared" si="835"/>
        <v>114645037.03</v>
      </c>
      <c r="N966" s="26">
        <f t="shared" si="835"/>
        <v>33497700</v>
      </c>
      <c r="O966" s="26">
        <f t="shared" si="835"/>
        <v>0</v>
      </c>
      <c r="P966" s="26">
        <f t="shared" si="835"/>
        <v>0</v>
      </c>
      <c r="Q966" s="26">
        <f t="shared" si="835"/>
        <v>114645037.03</v>
      </c>
      <c r="R966" s="26">
        <f t="shared" si="835"/>
        <v>33497700</v>
      </c>
      <c r="S966" s="26">
        <f t="shared" si="835"/>
        <v>110636012.48999999</v>
      </c>
      <c r="T966" s="26">
        <f t="shared" si="835"/>
        <v>44911671.039999999</v>
      </c>
      <c r="U966" s="27">
        <f t="shared" si="835"/>
        <v>0</v>
      </c>
      <c r="V966" s="27">
        <f t="shared" si="835"/>
        <v>0</v>
      </c>
      <c r="W966" s="27">
        <f t="shared" si="835"/>
        <v>110636012.48999999</v>
      </c>
      <c r="X966" s="27">
        <f t="shared" si="835"/>
        <v>44911671.039999999</v>
      </c>
      <c r="Y966" s="59"/>
    </row>
    <row r="967" spans="1:25" ht="24">
      <c r="A967" s="28" t="s">
        <v>652</v>
      </c>
      <c r="B967" s="25" t="s">
        <v>609</v>
      </c>
      <c r="C967" s="25" t="s">
        <v>46</v>
      </c>
      <c r="D967" s="25" t="s">
        <v>110</v>
      </c>
      <c r="E967" s="25" t="s">
        <v>653</v>
      </c>
      <c r="F967" s="25"/>
      <c r="G967" s="26">
        <f t="shared" ref="G967:X967" si="836">G968+G975</f>
        <v>224619226.94999999</v>
      </c>
      <c r="H967" s="26">
        <f t="shared" si="836"/>
        <v>56065800</v>
      </c>
      <c r="I967" s="26">
        <f t="shared" si="836"/>
        <v>0</v>
      </c>
      <c r="J967" s="26">
        <f t="shared" si="836"/>
        <v>0</v>
      </c>
      <c r="K967" s="26">
        <f t="shared" si="836"/>
        <v>224619226.94999999</v>
      </c>
      <c r="L967" s="26">
        <f t="shared" si="836"/>
        <v>56065800</v>
      </c>
      <c r="M967" s="26">
        <f t="shared" si="836"/>
        <v>114645037.03</v>
      </c>
      <c r="N967" s="26">
        <f t="shared" si="836"/>
        <v>33497700</v>
      </c>
      <c r="O967" s="26">
        <f t="shared" si="836"/>
        <v>0</v>
      </c>
      <c r="P967" s="26">
        <f t="shared" si="836"/>
        <v>0</v>
      </c>
      <c r="Q967" s="26">
        <f t="shared" si="836"/>
        <v>114645037.03</v>
      </c>
      <c r="R967" s="26">
        <f t="shared" si="836"/>
        <v>33497700</v>
      </c>
      <c r="S967" s="26">
        <f t="shared" si="836"/>
        <v>110636012.48999999</v>
      </c>
      <c r="T967" s="26">
        <f t="shared" si="836"/>
        <v>44911671.039999999</v>
      </c>
      <c r="U967" s="27">
        <f t="shared" si="836"/>
        <v>0</v>
      </c>
      <c r="V967" s="27">
        <f t="shared" si="836"/>
        <v>0</v>
      </c>
      <c r="W967" s="27">
        <f t="shared" si="836"/>
        <v>110636012.48999999</v>
      </c>
      <c r="X967" s="27">
        <f t="shared" si="836"/>
        <v>44911671.039999999</v>
      </c>
      <c r="Y967" s="59"/>
    </row>
    <row r="968" spans="1:25" ht="36" hidden="1">
      <c r="A968" s="29" t="s">
        <v>654</v>
      </c>
      <c r="B968" s="25" t="s">
        <v>609</v>
      </c>
      <c r="C968" s="25" t="s">
        <v>46</v>
      </c>
      <c r="D968" s="25" t="s">
        <v>110</v>
      </c>
      <c r="E968" s="25" t="s">
        <v>655</v>
      </c>
      <c r="F968" s="25"/>
      <c r="G968" s="26">
        <f t="shared" ref="G968:X968" si="837">G973+G971+G969</f>
        <v>0</v>
      </c>
      <c r="H968" s="26">
        <f t="shared" si="837"/>
        <v>0</v>
      </c>
      <c r="I968" s="26">
        <f t="shared" si="837"/>
        <v>0</v>
      </c>
      <c r="J968" s="26">
        <f t="shared" si="837"/>
        <v>0</v>
      </c>
      <c r="K968" s="26">
        <f t="shared" si="837"/>
        <v>0</v>
      </c>
      <c r="L968" s="26">
        <f t="shared" si="837"/>
        <v>0</v>
      </c>
      <c r="M968" s="26">
        <f t="shared" si="837"/>
        <v>0</v>
      </c>
      <c r="N968" s="26">
        <f t="shared" si="837"/>
        <v>0</v>
      </c>
      <c r="O968" s="26">
        <f t="shared" si="837"/>
        <v>0</v>
      </c>
      <c r="P968" s="26">
        <f t="shared" si="837"/>
        <v>0</v>
      </c>
      <c r="Q968" s="26">
        <f t="shared" si="837"/>
        <v>0</v>
      </c>
      <c r="R968" s="26">
        <f t="shared" si="837"/>
        <v>0</v>
      </c>
      <c r="S968" s="26">
        <f t="shared" si="837"/>
        <v>0</v>
      </c>
      <c r="T968" s="26">
        <f t="shared" si="837"/>
        <v>0</v>
      </c>
      <c r="U968" s="26">
        <f t="shared" si="837"/>
        <v>0</v>
      </c>
      <c r="V968" s="26">
        <f t="shared" si="837"/>
        <v>0</v>
      </c>
      <c r="W968" s="26">
        <f t="shared" si="837"/>
        <v>0</v>
      </c>
      <c r="X968" s="26">
        <f t="shared" si="837"/>
        <v>0</v>
      </c>
      <c r="Y968" s="59"/>
    </row>
    <row r="969" spans="1:25" ht="48" hidden="1">
      <c r="A969" s="29" t="s">
        <v>656</v>
      </c>
      <c r="B969" s="25" t="s">
        <v>609</v>
      </c>
      <c r="C969" s="25" t="s">
        <v>46</v>
      </c>
      <c r="D969" s="25" t="s">
        <v>110</v>
      </c>
      <c r="E969" s="25" t="s">
        <v>657</v>
      </c>
      <c r="F969" s="25"/>
      <c r="G969" s="26">
        <f t="shared" ref="G969:X969" si="838">G970</f>
        <v>0</v>
      </c>
      <c r="H969" s="26">
        <f t="shared" si="838"/>
        <v>0</v>
      </c>
      <c r="I969" s="26">
        <f t="shared" si="838"/>
        <v>0</v>
      </c>
      <c r="J969" s="26">
        <f t="shared" si="838"/>
        <v>0</v>
      </c>
      <c r="K969" s="26">
        <f t="shared" si="838"/>
        <v>0</v>
      </c>
      <c r="L969" s="26">
        <f t="shared" si="838"/>
        <v>0</v>
      </c>
      <c r="M969" s="26">
        <f t="shared" si="838"/>
        <v>0</v>
      </c>
      <c r="N969" s="26">
        <f t="shared" si="838"/>
        <v>0</v>
      </c>
      <c r="O969" s="26">
        <f t="shared" si="838"/>
        <v>0</v>
      </c>
      <c r="P969" s="26">
        <f t="shared" si="838"/>
        <v>0</v>
      </c>
      <c r="Q969" s="26">
        <f t="shared" si="838"/>
        <v>0</v>
      </c>
      <c r="R969" s="26">
        <f t="shared" si="838"/>
        <v>0</v>
      </c>
      <c r="S969" s="26">
        <f t="shared" si="838"/>
        <v>0</v>
      </c>
      <c r="T969" s="26">
        <f t="shared" si="838"/>
        <v>0</v>
      </c>
      <c r="U969" s="26">
        <f t="shared" si="838"/>
        <v>0</v>
      </c>
      <c r="V969" s="26">
        <f t="shared" si="838"/>
        <v>0</v>
      </c>
      <c r="W969" s="26">
        <f t="shared" si="838"/>
        <v>0</v>
      </c>
      <c r="X969" s="26">
        <f t="shared" si="838"/>
        <v>0</v>
      </c>
      <c r="Y969" s="59"/>
    </row>
    <row r="970" spans="1:25" ht="24" hidden="1">
      <c r="A970" s="28" t="s">
        <v>30</v>
      </c>
      <c r="B970" s="25" t="s">
        <v>609</v>
      </c>
      <c r="C970" s="25" t="s">
        <v>46</v>
      </c>
      <c r="D970" s="25" t="s">
        <v>110</v>
      </c>
      <c r="E970" s="25" t="s">
        <v>657</v>
      </c>
      <c r="F970" s="25" t="s">
        <v>646</v>
      </c>
      <c r="G970" s="26">
        <v>0</v>
      </c>
      <c r="H970" s="26">
        <v>0</v>
      </c>
      <c r="I970" s="26"/>
      <c r="J970" s="26">
        <f>I970</f>
        <v>0</v>
      </c>
      <c r="K970" s="26">
        <f>G970+I970</f>
        <v>0</v>
      </c>
      <c r="L970" s="26">
        <f>H970+J970</f>
        <v>0</v>
      </c>
      <c r="M970" s="26"/>
      <c r="N970" s="26"/>
      <c r="O970" s="26"/>
      <c r="P970" s="26"/>
      <c r="Q970" s="26">
        <f>M970+O970</f>
        <v>0</v>
      </c>
      <c r="R970" s="26">
        <f>N970+P970</f>
        <v>0</v>
      </c>
      <c r="S970" s="26"/>
      <c r="T970" s="26"/>
      <c r="U970" s="27"/>
      <c r="V970" s="27"/>
      <c r="W970" s="26">
        <f>S970+U970</f>
        <v>0</v>
      </c>
      <c r="X970" s="26">
        <f>T970+V970</f>
        <v>0</v>
      </c>
      <c r="Y970" s="59"/>
    </row>
    <row r="971" spans="1:25" ht="24" hidden="1">
      <c r="A971" s="29" t="s">
        <v>658</v>
      </c>
      <c r="B971" s="25" t="s">
        <v>609</v>
      </c>
      <c r="C971" s="25" t="s">
        <v>46</v>
      </c>
      <c r="D971" s="25" t="s">
        <v>110</v>
      </c>
      <c r="E971" s="25" t="s">
        <v>659</v>
      </c>
      <c r="F971" s="25"/>
      <c r="G971" s="26">
        <f t="shared" ref="G971:X971" si="839">G972</f>
        <v>0</v>
      </c>
      <c r="H971" s="26">
        <f t="shared" si="839"/>
        <v>0</v>
      </c>
      <c r="I971" s="26">
        <f t="shared" si="839"/>
        <v>0</v>
      </c>
      <c r="J971" s="26">
        <f t="shared" si="839"/>
        <v>0</v>
      </c>
      <c r="K971" s="26">
        <f t="shared" si="839"/>
        <v>0</v>
      </c>
      <c r="L971" s="26">
        <f t="shared" si="839"/>
        <v>0</v>
      </c>
      <c r="M971" s="26">
        <f t="shared" si="839"/>
        <v>0</v>
      </c>
      <c r="N971" s="26">
        <f t="shared" si="839"/>
        <v>0</v>
      </c>
      <c r="O971" s="26">
        <f t="shared" si="839"/>
        <v>0</v>
      </c>
      <c r="P971" s="26">
        <f t="shared" si="839"/>
        <v>0</v>
      </c>
      <c r="Q971" s="26">
        <f t="shared" si="839"/>
        <v>0</v>
      </c>
      <c r="R971" s="26">
        <f t="shared" si="839"/>
        <v>0</v>
      </c>
      <c r="S971" s="26">
        <f t="shared" si="839"/>
        <v>0</v>
      </c>
      <c r="T971" s="26">
        <f t="shared" si="839"/>
        <v>0</v>
      </c>
      <c r="U971" s="27">
        <f t="shared" si="839"/>
        <v>0</v>
      </c>
      <c r="V971" s="27">
        <f t="shared" si="839"/>
        <v>0</v>
      </c>
      <c r="W971" s="27">
        <f t="shared" si="839"/>
        <v>0</v>
      </c>
      <c r="X971" s="27">
        <f t="shared" si="839"/>
        <v>0</v>
      </c>
      <c r="Y971" s="59"/>
    </row>
    <row r="972" spans="1:25" ht="24" hidden="1">
      <c r="A972" s="28" t="s">
        <v>30</v>
      </c>
      <c r="B972" s="25" t="s">
        <v>609</v>
      </c>
      <c r="C972" s="25" t="s">
        <v>46</v>
      </c>
      <c r="D972" s="25" t="s">
        <v>110</v>
      </c>
      <c r="E972" s="25" t="s">
        <v>659</v>
      </c>
      <c r="F972" s="25" t="s">
        <v>646</v>
      </c>
      <c r="G972" s="26">
        <v>0</v>
      </c>
      <c r="H972" s="26"/>
      <c r="I972" s="26"/>
      <c r="J972" s="26"/>
      <c r="K972" s="26">
        <f>G972+I972</f>
        <v>0</v>
      </c>
      <c r="L972" s="26">
        <f>H972+J972</f>
        <v>0</v>
      </c>
      <c r="M972" s="26">
        <v>0</v>
      </c>
      <c r="N972" s="26"/>
      <c r="O972" s="26"/>
      <c r="P972" s="26"/>
      <c r="Q972" s="26">
        <f>M972+O972</f>
        <v>0</v>
      </c>
      <c r="R972" s="26">
        <f>N972+P972</f>
        <v>0</v>
      </c>
      <c r="S972" s="26">
        <v>0</v>
      </c>
      <c r="T972" s="26"/>
      <c r="U972" s="27"/>
      <c r="V972" s="27"/>
      <c r="W972" s="27">
        <f>S972+U972</f>
        <v>0</v>
      </c>
      <c r="X972" s="27">
        <f>T972+V972</f>
        <v>0</v>
      </c>
      <c r="Y972" s="59"/>
    </row>
    <row r="973" spans="1:25" ht="24" hidden="1">
      <c r="A973" s="28" t="s">
        <v>660</v>
      </c>
      <c r="B973" s="25" t="s">
        <v>609</v>
      </c>
      <c r="C973" s="25" t="s">
        <v>46</v>
      </c>
      <c r="D973" s="25" t="s">
        <v>110</v>
      </c>
      <c r="E973" s="25" t="s">
        <v>661</v>
      </c>
      <c r="F973" s="25"/>
      <c r="G973" s="26">
        <f t="shared" ref="G973:X973" si="840">G974</f>
        <v>0</v>
      </c>
      <c r="H973" s="26">
        <f t="shared" si="840"/>
        <v>0</v>
      </c>
      <c r="I973" s="26">
        <f t="shared" si="840"/>
        <v>0</v>
      </c>
      <c r="J973" s="26">
        <f t="shared" si="840"/>
        <v>0</v>
      </c>
      <c r="K973" s="26">
        <f t="shared" si="840"/>
        <v>0</v>
      </c>
      <c r="L973" s="26">
        <f t="shared" si="840"/>
        <v>0</v>
      </c>
      <c r="M973" s="26">
        <f t="shared" si="840"/>
        <v>0</v>
      </c>
      <c r="N973" s="26">
        <f t="shared" si="840"/>
        <v>0</v>
      </c>
      <c r="O973" s="26">
        <f t="shared" si="840"/>
        <v>0</v>
      </c>
      <c r="P973" s="26">
        <f t="shared" si="840"/>
        <v>0</v>
      </c>
      <c r="Q973" s="26">
        <f t="shared" si="840"/>
        <v>0</v>
      </c>
      <c r="R973" s="26">
        <f t="shared" si="840"/>
        <v>0</v>
      </c>
      <c r="S973" s="26">
        <f t="shared" si="840"/>
        <v>0</v>
      </c>
      <c r="T973" s="26">
        <f t="shared" si="840"/>
        <v>0</v>
      </c>
      <c r="U973" s="27">
        <f t="shared" si="840"/>
        <v>0</v>
      </c>
      <c r="V973" s="27">
        <f t="shared" si="840"/>
        <v>0</v>
      </c>
      <c r="W973" s="27">
        <f t="shared" si="840"/>
        <v>0</v>
      </c>
      <c r="X973" s="27">
        <f t="shared" si="840"/>
        <v>0</v>
      </c>
      <c r="Y973" s="59"/>
    </row>
    <row r="974" spans="1:25" ht="24" hidden="1">
      <c r="A974" s="28" t="s">
        <v>30</v>
      </c>
      <c r="B974" s="25" t="s">
        <v>609</v>
      </c>
      <c r="C974" s="25" t="s">
        <v>46</v>
      </c>
      <c r="D974" s="25" t="s">
        <v>110</v>
      </c>
      <c r="E974" s="25" t="s">
        <v>661</v>
      </c>
      <c r="F974" s="25" t="s">
        <v>646</v>
      </c>
      <c r="G974" s="26"/>
      <c r="H974" s="26"/>
      <c r="I974" s="26"/>
      <c r="J974" s="26"/>
      <c r="K974" s="26">
        <f>G974+I974</f>
        <v>0</v>
      </c>
      <c r="L974" s="26">
        <f>H974+J974</f>
        <v>0</v>
      </c>
      <c r="M974" s="26"/>
      <c r="N974" s="26"/>
      <c r="O974" s="26"/>
      <c r="P974" s="26"/>
      <c r="Q974" s="26">
        <f>M974+O974</f>
        <v>0</v>
      </c>
      <c r="R974" s="26">
        <f>N974+P974</f>
        <v>0</v>
      </c>
      <c r="S974" s="26"/>
      <c r="T974" s="26"/>
      <c r="U974" s="27"/>
      <c r="V974" s="27"/>
      <c r="W974" s="27">
        <f>S974+U974</f>
        <v>0</v>
      </c>
      <c r="X974" s="27">
        <f>T974+V974</f>
        <v>0</v>
      </c>
      <c r="Y974" s="59"/>
    </row>
    <row r="975" spans="1:25" ht="36">
      <c r="A975" s="28" t="s">
        <v>662</v>
      </c>
      <c r="B975" s="25" t="s">
        <v>609</v>
      </c>
      <c r="C975" s="25" t="s">
        <v>46</v>
      </c>
      <c r="D975" s="25" t="s">
        <v>110</v>
      </c>
      <c r="E975" s="25" t="s">
        <v>663</v>
      </c>
      <c r="F975" s="25"/>
      <c r="G975" s="26">
        <f t="shared" ref="G975:X975" si="841">G976+G978+G997+G980+G983+G991+G985+G993+G987+G995+G989</f>
        <v>224619226.94999999</v>
      </c>
      <c r="H975" s="26">
        <f t="shared" si="841"/>
        <v>56065800</v>
      </c>
      <c r="I975" s="26">
        <f t="shared" si="841"/>
        <v>0</v>
      </c>
      <c r="J975" s="26">
        <f t="shared" si="841"/>
        <v>0</v>
      </c>
      <c r="K975" s="26">
        <f t="shared" si="841"/>
        <v>224619226.94999999</v>
      </c>
      <c r="L975" s="26">
        <f t="shared" si="841"/>
        <v>56065800</v>
      </c>
      <c r="M975" s="26">
        <f t="shared" si="841"/>
        <v>114645037.03</v>
      </c>
      <c r="N975" s="26">
        <f t="shared" si="841"/>
        <v>33497700</v>
      </c>
      <c r="O975" s="26">
        <f t="shared" si="841"/>
        <v>0</v>
      </c>
      <c r="P975" s="26">
        <f t="shared" si="841"/>
        <v>0</v>
      </c>
      <c r="Q975" s="26">
        <f t="shared" si="841"/>
        <v>114645037.03</v>
      </c>
      <c r="R975" s="26">
        <f t="shared" si="841"/>
        <v>33497700</v>
      </c>
      <c r="S975" s="26">
        <f t="shared" si="841"/>
        <v>110636012.48999999</v>
      </c>
      <c r="T975" s="26">
        <f t="shared" si="841"/>
        <v>44911671.039999999</v>
      </c>
      <c r="U975" s="26">
        <f t="shared" si="841"/>
        <v>0</v>
      </c>
      <c r="V975" s="26">
        <f t="shared" si="841"/>
        <v>0</v>
      </c>
      <c r="W975" s="26">
        <f t="shared" si="841"/>
        <v>110636012.48999999</v>
      </c>
      <c r="X975" s="26">
        <f t="shared" si="841"/>
        <v>44911671.039999999</v>
      </c>
      <c r="Y975" s="59"/>
    </row>
    <row r="976" spans="1:25" ht="24">
      <c r="A976" s="28" t="s">
        <v>664</v>
      </c>
      <c r="B976" s="25" t="s">
        <v>609</v>
      </c>
      <c r="C976" s="25" t="s">
        <v>46</v>
      </c>
      <c r="D976" s="25" t="s">
        <v>110</v>
      </c>
      <c r="E976" s="25" t="s">
        <v>665</v>
      </c>
      <c r="F976" s="25"/>
      <c r="G976" s="26">
        <f t="shared" ref="G976:X976" si="842">G977</f>
        <v>151678134.51999998</v>
      </c>
      <c r="H976" s="26">
        <f t="shared" si="842"/>
        <v>0</v>
      </c>
      <c r="I976" s="26">
        <f t="shared" si="842"/>
        <v>0</v>
      </c>
      <c r="J976" s="26">
        <f t="shared" si="842"/>
        <v>0</v>
      </c>
      <c r="K976" s="26">
        <f t="shared" si="842"/>
        <v>151678134.51999998</v>
      </c>
      <c r="L976" s="26">
        <f t="shared" si="842"/>
        <v>0</v>
      </c>
      <c r="M976" s="26">
        <f t="shared" si="842"/>
        <v>74914940.960000008</v>
      </c>
      <c r="N976" s="26">
        <f t="shared" si="842"/>
        <v>0</v>
      </c>
      <c r="O976" s="26">
        <f t="shared" si="842"/>
        <v>0</v>
      </c>
      <c r="P976" s="26">
        <f t="shared" si="842"/>
        <v>0</v>
      </c>
      <c r="Q976" s="26">
        <f t="shared" si="842"/>
        <v>74914940.960000008</v>
      </c>
      <c r="R976" s="26">
        <f t="shared" si="842"/>
        <v>0</v>
      </c>
      <c r="S976" s="26">
        <f t="shared" si="842"/>
        <v>51569756.369999997</v>
      </c>
      <c r="T976" s="26">
        <f t="shared" si="842"/>
        <v>0</v>
      </c>
      <c r="U976" s="26">
        <f t="shared" si="842"/>
        <v>0</v>
      </c>
      <c r="V976" s="26">
        <f t="shared" si="842"/>
        <v>0</v>
      </c>
      <c r="W976" s="27">
        <f t="shared" si="842"/>
        <v>51569756.369999997</v>
      </c>
      <c r="X976" s="27">
        <f t="shared" si="842"/>
        <v>0</v>
      </c>
      <c r="Y976" s="59"/>
    </row>
    <row r="977" spans="1:25" ht="24">
      <c r="A977" s="28" t="s">
        <v>30</v>
      </c>
      <c r="B977" s="25" t="s">
        <v>609</v>
      </c>
      <c r="C977" s="25" t="s">
        <v>46</v>
      </c>
      <c r="D977" s="25" t="s">
        <v>110</v>
      </c>
      <c r="E977" s="25" t="s">
        <v>665</v>
      </c>
      <c r="F977" s="25" t="s">
        <v>646</v>
      </c>
      <c r="G977" s="26">
        <v>151678134.51999998</v>
      </c>
      <c r="H977" s="26"/>
      <c r="I977" s="26"/>
      <c r="J977" s="26"/>
      <c r="K977" s="26">
        <f t="shared" ref="K977:L977" si="843">G977+I977</f>
        <v>151678134.51999998</v>
      </c>
      <c r="L977" s="26">
        <f t="shared" si="843"/>
        <v>0</v>
      </c>
      <c r="M977" s="26">
        <f>56687833.43+18061107.53+166000</f>
        <v>74914940.960000008</v>
      </c>
      <c r="N977" s="26"/>
      <c r="O977" s="26"/>
      <c r="P977" s="26"/>
      <c r="Q977" s="26">
        <f t="shared" ref="Q977:R977" si="844">M977+O977</f>
        <v>74914940.960000008</v>
      </c>
      <c r="R977" s="26">
        <f t="shared" si="844"/>
        <v>0</v>
      </c>
      <c r="S977" s="26">
        <f>66860556.37-17104000+1805000+8200</f>
        <v>51569756.369999997</v>
      </c>
      <c r="T977" s="26"/>
      <c r="U977" s="27"/>
      <c r="V977" s="27"/>
      <c r="W977" s="27">
        <f t="shared" ref="W977:X977" si="845">S977+U977</f>
        <v>51569756.369999997</v>
      </c>
      <c r="X977" s="27">
        <f t="shared" si="845"/>
        <v>0</v>
      </c>
      <c r="Y977" s="59"/>
    </row>
    <row r="978" spans="1:25" ht="36">
      <c r="A978" s="28" t="s">
        <v>666</v>
      </c>
      <c r="B978" s="25" t="s">
        <v>609</v>
      </c>
      <c r="C978" s="25" t="s">
        <v>46</v>
      </c>
      <c r="D978" s="25" t="s">
        <v>110</v>
      </c>
      <c r="E978" s="25" t="s">
        <v>667</v>
      </c>
      <c r="F978" s="25"/>
      <c r="G978" s="26">
        <f t="shared" ref="G978:X978" si="846">G979</f>
        <v>6669692.4299999997</v>
      </c>
      <c r="H978" s="26">
        <f t="shared" si="846"/>
        <v>0</v>
      </c>
      <c r="I978" s="26">
        <f t="shared" si="846"/>
        <v>0</v>
      </c>
      <c r="J978" s="26">
        <f t="shared" si="846"/>
        <v>0</v>
      </c>
      <c r="K978" s="26">
        <f t="shared" si="846"/>
        <v>6669692.4299999997</v>
      </c>
      <c r="L978" s="26">
        <f t="shared" si="846"/>
        <v>0</v>
      </c>
      <c r="M978" s="26">
        <f t="shared" si="846"/>
        <v>6228996.0700000003</v>
      </c>
      <c r="N978" s="26">
        <f t="shared" si="846"/>
        <v>0</v>
      </c>
      <c r="O978" s="26">
        <f t="shared" si="846"/>
        <v>0</v>
      </c>
      <c r="P978" s="26">
        <f t="shared" si="846"/>
        <v>0</v>
      </c>
      <c r="Q978" s="26">
        <f t="shared" si="846"/>
        <v>6228996.0700000003</v>
      </c>
      <c r="R978" s="26">
        <f t="shared" si="846"/>
        <v>0</v>
      </c>
      <c r="S978" s="26">
        <f t="shared" si="846"/>
        <v>6228996.0700000003</v>
      </c>
      <c r="T978" s="26">
        <f t="shared" si="846"/>
        <v>0</v>
      </c>
      <c r="U978" s="27">
        <f t="shared" si="846"/>
        <v>0</v>
      </c>
      <c r="V978" s="27">
        <f t="shared" si="846"/>
        <v>0</v>
      </c>
      <c r="W978" s="27">
        <f t="shared" si="846"/>
        <v>6228996.0700000003</v>
      </c>
      <c r="X978" s="27">
        <f t="shared" si="846"/>
        <v>0</v>
      </c>
      <c r="Y978" s="59"/>
    </row>
    <row r="979" spans="1:25" ht="24">
      <c r="A979" s="28" t="s">
        <v>30</v>
      </c>
      <c r="B979" s="25" t="s">
        <v>609</v>
      </c>
      <c r="C979" s="25" t="s">
        <v>46</v>
      </c>
      <c r="D979" s="25" t="s">
        <v>110</v>
      </c>
      <c r="E979" s="25" t="s">
        <v>667</v>
      </c>
      <c r="F979" s="25" t="s">
        <v>646</v>
      </c>
      <c r="G979" s="26">
        <v>6669692.4299999997</v>
      </c>
      <c r="H979" s="26"/>
      <c r="I979" s="26"/>
      <c r="J979" s="26"/>
      <c r="K979" s="26">
        <f>G979+I979</f>
        <v>6669692.4299999997</v>
      </c>
      <c r="L979" s="26">
        <f>H979+J979</f>
        <v>0</v>
      </c>
      <c r="M979" s="26">
        <v>6228996.0700000003</v>
      </c>
      <c r="N979" s="26"/>
      <c r="O979" s="26"/>
      <c r="P979" s="26"/>
      <c r="Q979" s="26">
        <f>M979+O979</f>
        <v>6228996.0700000003</v>
      </c>
      <c r="R979" s="26">
        <f>N979+P979</f>
        <v>0</v>
      </c>
      <c r="S979" s="26">
        <v>6228996.0700000003</v>
      </c>
      <c r="T979" s="26"/>
      <c r="U979" s="27"/>
      <c r="V979" s="27"/>
      <c r="W979" s="27">
        <f>S979+U979</f>
        <v>6228996.0700000003</v>
      </c>
      <c r="X979" s="27">
        <f>T979+V979</f>
        <v>0</v>
      </c>
      <c r="Y979" s="59"/>
    </row>
    <row r="980" spans="1:25" ht="48" hidden="1">
      <c r="A980" s="29" t="s">
        <v>668</v>
      </c>
      <c r="B980" s="25" t="s">
        <v>609</v>
      </c>
      <c r="C980" s="25" t="s">
        <v>46</v>
      </c>
      <c r="D980" s="25" t="s">
        <v>110</v>
      </c>
      <c r="E980" s="25" t="s">
        <v>669</v>
      </c>
      <c r="F980" s="25"/>
      <c r="G980" s="26">
        <f t="shared" ref="G980:H980" si="847">SUM(G981:G982)</f>
        <v>0</v>
      </c>
      <c r="H980" s="26">
        <f t="shared" si="847"/>
        <v>0</v>
      </c>
      <c r="I980" s="26">
        <f t="shared" ref="I980:X980" si="848">SUM(I981:I982)</f>
        <v>0</v>
      </c>
      <c r="J980" s="26">
        <f t="shared" si="848"/>
        <v>0</v>
      </c>
      <c r="K980" s="26">
        <f t="shared" si="848"/>
        <v>0</v>
      </c>
      <c r="L980" s="26">
        <f t="shared" si="848"/>
        <v>0</v>
      </c>
      <c r="M980" s="26">
        <f t="shared" si="848"/>
        <v>0</v>
      </c>
      <c r="N980" s="26">
        <f t="shared" si="848"/>
        <v>0</v>
      </c>
      <c r="O980" s="26">
        <f t="shared" si="848"/>
        <v>0</v>
      </c>
      <c r="P980" s="26">
        <f t="shared" si="848"/>
        <v>0</v>
      </c>
      <c r="Q980" s="26">
        <f t="shared" si="848"/>
        <v>0</v>
      </c>
      <c r="R980" s="26">
        <f t="shared" si="848"/>
        <v>0</v>
      </c>
      <c r="S980" s="26">
        <f t="shared" si="848"/>
        <v>0</v>
      </c>
      <c r="T980" s="26">
        <f t="shared" si="848"/>
        <v>0</v>
      </c>
      <c r="U980" s="27">
        <f t="shared" si="848"/>
        <v>0</v>
      </c>
      <c r="V980" s="27">
        <f t="shared" si="848"/>
        <v>0</v>
      </c>
      <c r="W980" s="27">
        <f t="shared" si="848"/>
        <v>0</v>
      </c>
      <c r="X980" s="27">
        <f t="shared" si="848"/>
        <v>0</v>
      </c>
      <c r="Y980" s="59"/>
    </row>
    <row r="981" spans="1:25" ht="24" hidden="1">
      <c r="A981" s="28" t="s">
        <v>30</v>
      </c>
      <c r="B981" s="25" t="s">
        <v>609</v>
      </c>
      <c r="C981" s="25" t="s">
        <v>46</v>
      </c>
      <c r="D981" s="25" t="s">
        <v>110</v>
      </c>
      <c r="E981" s="25" t="s">
        <v>669</v>
      </c>
      <c r="F981" s="25" t="s">
        <v>646</v>
      </c>
      <c r="G981" s="26">
        <v>0</v>
      </c>
      <c r="H981" s="26"/>
      <c r="I981" s="26"/>
      <c r="J981" s="26"/>
      <c r="K981" s="26">
        <f t="shared" ref="K981:L982" si="849">G981+I981</f>
        <v>0</v>
      </c>
      <c r="L981" s="26">
        <f t="shared" si="849"/>
        <v>0</v>
      </c>
      <c r="M981" s="26">
        <v>0</v>
      </c>
      <c r="N981" s="26"/>
      <c r="O981" s="26">
        <v>0</v>
      </c>
      <c r="P981" s="26"/>
      <c r="Q981" s="26">
        <f t="shared" ref="Q981:R982" si="850">M981+O981</f>
        <v>0</v>
      </c>
      <c r="R981" s="26">
        <f t="shared" si="850"/>
        <v>0</v>
      </c>
      <c r="S981" s="26">
        <v>0</v>
      </c>
      <c r="T981" s="26"/>
      <c r="U981" s="27">
        <v>0</v>
      </c>
      <c r="V981" s="27"/>
      <c r="W981" s="27">
        <f>S981+U981</f>
        <v>0</v>
      </c>
      <c r="X981" s="27">
        <f>T981+V981</f>
        <v>0</v>
      </c>
      <c r="Y981" s="59"/>
    </row>
    <row r="982" spans="1:25" ht="24" hidden="1">
      <c r="A982" s="28" t="s">
        <v>670</v>
      </c>
      <c r="B982" s="25" t="s">
        <v>609</v>
      </c>
      <c r="C982" s="25" t="s">
        <v>46</v>
      </c>
      <c r="D982" s="25" t="s">
        <v>110</v>
      </c>
      <c r="E982" s="25" t="s">
        <v>669</v>
      </c>
      <c r="F982" s="25" t="s">
        <v>671</v>
      </c>
      <c r="G982" s="26">
        <v>0</v>
      </c>
      <c r="H982" s="26"/>
      <c r="I982" s="26"/>
      <c r="J982" s="26"/>
      <c r="K982" s="26">
        <f t="shared" si="849"/>
        <v>0</v>
      </c>
      <c r="L982" s="26">
        <f t="shared" si="849"/>
        <v>0</v>
      </c>
      <c r="M982" s="26">
        <v>0</v>
      </c>
      <c r="N982" s="26"/>
      <c r="O982" s="26"/>
      <c r="P982" s="26"/>
      <c r="Q982" s="26">
        <f t="shared" si="850"/>
        <v>0</v>
      </c>
      <c r="R982" s="26">
        <f t="shared" si="850"/>
        <v>0</v>
      </c>
      <c r="S982" s="26">
        <v>0</v>
      </c>
      <c r="T982" s="26"/>
      <c r="U982" s="27"/>
      <c r="V982" s="27"/>
      <c r="W982" s="27">
        <f>S982+U982</f>
        <v>0</v>
      </c>
      <c r="X982" s="27">
        <f>T982+V982</f>
        <v>0</v>
      </c>
      <c r="Y982" s="59"/>
    </row>
    <row r="983" spans="1:25" ht="48">
      <c r="A983" s="28" t="s">
        <v>672</v>
      </c>
      <c r="B983" s="25" t="s">
        <v>609</v>
      </c>
      <c r="C983" s="25" t="s">
        <v>46</v>
      </c>
      <c r="D983" s="25" t="s">
        <v>110</v>
      </c>
      <c r="E983" s="25" t="s">
        <v>673</v>
      </c>
      <c r="F983" s="25"/>
      <c r="G983" s="26">
        <f t="shared" ref="G983:X983" si="851">G984</f>
        <v>0</v>
      </c>
      <c r="H983" s="26">
        <f t="shared" si="851"/>
        <v>0</v>
      </c>
      <c r="I983" s="26">
        <f t="shared" si="851"/>
        <v>0</v>
      </c>
      <c r="J983" s="26">
        <f t="shared" si="851"/>
        <v>0</v>
      </c>
      <c r="K983" s="26">
        <f t="shared" si="851"/>
        <v>0</v>
      </c>
      <c r="L983" s="26">
        <f t="shared" si="851"/>
        <v>0</v>
      </c>
      <c r="M983" s="26">
        <f t="shared" si="851"/>
        <v>0</v>
      </c>
      <c r="N983" s="26">
        <f t="shared" si="851"/>
        <v>0</v>
      </c>
      <c r="O983" s="26">
        <f t="shared" si="851"/>
        <v>0</v>
      </c>
      <c r="P983" s="26">
        <f t="shared" si="851"/>
        <v>0</v>
      </c>
      <c r="Q983" s="26">
        <f t="shared" si="851"/>
        <v>0</v>
      </c>
      <c r="R983" s="26">
        <f t="shared" si="851"/>
        <v>0</v>
      </c>
      <c r="S983" s="26">
        <f t="shared" si="851"/>
        <v>44911671.039999999</v>
      </c>
      <c r="T983" s="26">
        <f t="shared" si="851"/>
        <v>44911671.039999999</v>
      </c>
      <c r="U983" s="27">
        <f t="shared" si="851"/>
        <v>0</v>
      </c>
      <c r="V983" s="27">
        <f t="shared" si="851"/>
        <v>0</v>
      </c>
      <c r="W983" s="27">
        <f t="shared" si="851"/>
        <v>44911671.039999999</v>
      </c>
      <c r="X983" s="27">
        <f t="shared" si="851"/>
        <v>44911671.039999999</v>
      </c>
      <c r="Y983" s="59"/>
    </row>
    <row r="984" spans="1:25" ht="24">
      <c r="A984" s="28" t="s">
        <v>30</v>
      </c>
      <c r="B984" s="25" t="s">
        <v>609</v>
      </c>
      <c r="C984" s="25" t="s">
        <v>46</v>
      </c>
      <c r="D984" s="25" t="s">
        <v>110</v>
      </c>
      <c r="E984" s="25" t="s">
        <v>673</v>
      </c>
      <c r="F984" s="25" t="s">
        <v>646</v>
      </c>
      <c r="G984" s="26"/>
      <c r="H984" s="26">
        <f>G984</f>
        <v>0</v>
      </c>
      <c r="I984" s="26"/>
      <c r="J984" s="26">
        <f>I984</f>
        <v>0</v>
      </c>
      <c r="K984" s="26">
        <f>G984+I984</f>
        <v>0</v>
      </c>
      <c r="L984" s="26">
        <f>H984+J984</f>
        <v>0</v>
      </c>
      <c r="M984" s="26"/>
      <c r="N984" s="26">
        <f>M984</f>
        <v>0</v>
      </c>
      <c r="O984" s="26"/>
      <c r="P984" s="26">
        <f>O984</f>
        <v>0</v>
      </c>
      <c r="Q984" s="26">
        <f>M984+O984</f>
        <v>0</v>
      </c>
      <c r="R984" s="26">
        <f>N984+P984</f>
        <v>0</v>
      </c>
      <c r="S984" s="26">
        <v>44911671.039999999</v>
      </c>
      <c r="T984" s="26">
        <f>S984</f>
        <v>44911671.039999999</v>
      </c>
      <c r="U984" s="27"/>
      <c r="V984" s="27">
        <f>U984</f>
        <v>0</v>
      </c>
      <c r="W984" s="27">
        <f>S984+U984</f>
        <v>44911671.039999999</v>
      </c>
      <c r="X984" s="27">
        <f>T984+V984</f>
        <v>44911671.039999999</v>
      </c>
      <c r="Y984" s="59"/>
    </row>
    <row r="985" spans="1:25" ht="48" hidden="1">
      <c r="A985" s="28" t="s">
        <v>674</v>
      </c>
      <c r="B985" s="25" t="s">
        <v>609</v>
      </c>
      <c r="C985" s="25" t="s">
        <v>46</v>
      </c>
      <c r="D985" s="25" t="s">
        <v>110</v>
      </c>
      <c r="E985" s="25" t="s">
        <v>675</v>
      </c>
      <c r="F985" s="25"/>
      <c r="G985" s="26">
        <f t="shared" ref="G985:X985" si="852">G986</f>
        <v>0</v>
      </c>
      <c r="H985" s="26">
        <f t="shared" si="852"/>
        <v>0</v>
      </c>
      <c r="I985" s="26">
        <f t="shared" si="852"/>
        <v>0</v>
      </c>
      <c r="J985" s="26">
        <f t="shared" si="852"/>
        <v>0</v>
      </c>
      <c r="K985" s="26">
        <f t="shared" si="852"/>
        <v>0</v>
      </c>
      <c r="L985" s="26">
        <f t="shared" si="852"/>
        <v>0</v>
      </c>
      <c r="M985" s="26">
        <f t="shared" si="852"/>
        <v>0</v>
      </c>
      <c r="N985" s="26">
        <f t="shared" si="852"/>
        <v>0</v>
      </c>
      <c r="O985" s="26">
        <f t="shared" si="852"/>
        <v>0</v>
      </c>
      <c r="P985" s="26">
        <f t="shared" si="852"/>
        <v>0</v>
      </c>
      <c r="Q985" s="26">
        <f t="shared" si="852"/>
        <v>0</v>
      </c>
      <c r="R985" s="26">
        <f t="shared" si="852"/>
        <v>0</v>
      </c>
      <c r="S985" s="26">
        <f t="shared" si="852"/>
        <v>0</v>
      </c>
      <c r="T985" s="26">
        <f t="shared" si="852"/>
        <v>0</v>
      </c>
      <c r="U985" s="26">
        <f t="shared" si="852"/>
        <v>0</v>
      </c>
      <c r="V985" s="26">
        <f t="shared" si="852"/>
        <v>0</v>
      </c>
      <c r="W985" s="26">
        <f t="shared" si="852"/>
        <v>0</v>
      </c>
      <c r="X985" s="26">
        <f t="shared" si="852"/>
        <v>0</v>
      </c>
      <c r="Y985" s="59"/>
    </row>
    <row r="986" spans="1:25" ht="24" hidden="1">
      <c r="A986" s="28" t="s">
        <v>30</v>
      </c>
      <c r="B986" s="25" t="s">
        <v>609</v>
      </c>
      <c r="C986" s="25" t="s">
        <v>46</v>
      </c>
      <c r="D986" s="25" t="s">
        <v>110</v>
      </c>
      <c r="E986" s="25" t="s">
        <v>675</v>
      </c>
      <c r="F986" s="25" t="s">
        <v>646</v>
      </c>
      <c r="G986" s="26"/>
      <c r="H986" s="26"/>
      <c r="I986" s="26"/>
      <c r="J986" s="26"/>
      <c r="K986" s="26">
        <f>G986+I986</f>
        <v>0</v>
      </c>
      <c r="L986" s="26">
        <f>H986+J986</f>
        <v>0</v>
      </c>
      <c r="M986" s="26"/>
      <c r="N986" s="26"/>
      <c r="O986" s="26"/>
      <c r="P986" s="26"/>
      <c r="Q986" s="26">
        <f>M986+O986</f>
        <v>0</v>
      </c>
      <c r="R986" s="26">
        <f>N986+P986</f>
        <v>0</v>
      </c>
      <c r="S986" s="26"/>
      <c r="T986" s="26"/>
      <c r="U986" s="27"/>
      <c r="V986" s="27"/>
      <c r="W986" s="26">
        <f>S986+U986</f>
        <v>0</v>
      </c>
      <c r="X986" s="26">
        <f>T986+V986</f>
        <v>0</v>
      </c>
      <c r="Y986" s="59"/>
    </row>
    <row r="987" spans="1:25" ht="72" hidden="1">
      <c r="A987" s="28" t="s">
        <v>676</v>
      </c>
      <c r="B987" s="25" t="s">
        <v>609</v>
      </c>
      <c r="C987" s="25" t="s">
        <v>46</v>
      </c>
      <c r="D987" s="25" t="s">
        <v>110</v>
      </c>
      <c r="E987" s="25" t="s">
        <v>677</v>
      </c>
      <c r="F987" s="25"/>
      <c r="G987" s="26">
        <f t="shared" ref="G987:X987" si="853">G988</f>
        <v>0</v>
      </c>
      <c r="H987" s="26">
        <f t="shared" si="853"/>
        <v>0</v>
      </c>
      <c r="I987" s="26">
        <f t="shared" si="853"/>
        <v>0</v>
      </c>
      <c r="J987" s="26">
        <f t="shared" si="853"/>
        <v>0</v>
      </c>
      <c r="K987" s="26">
        <f t="shared" si="853"/>
        <v>0</v>
      </c>
      <c r="L987" s="26">
        <f t="shared" si="853"/>
        <v>0</v>
      </c>
      <c r="M987" s="26">
        <f t="shared" si="853"/>
        <v>0</v>
      </c>
      <c r="N987" s="26">
        <f t="shared" si="853"/>
        <v>0</v>
      </c>
      <c r="O987" s="26">
        <f t="shared" si="853"/>
        <v>0</v>
      </c>
      <c r="P987" s="26">
        <f t="shared" si="853"/>
        <v>0</v>
      </c>
      <c r="Q987" s="26">
        <f t="shared" si="853"/>
        <v>0</v>
      </c>
      <c r="R987" s="26">
        <f t="shared" si="853"/>
        <v>0</v>
      </c>
      <c r="S987" s="26">
        <f t="shared" si="853"/>
        <v>0</v>
      </c>
      <c r="T987" s="26">
        <f t="shared" si="853"/>
        <v>0</v>
      </c>
      <c r="U987" s="26">
        <f t="shared" si="853"/>
        <v>0</v>
      </c>
      <c r="V987" s="26">
        <f t="shared" si="853"/>
        <v>0</v>
      </c>
      <c r="W987" s="26">
        <f t="shared" si="853"/>
        <v>0</v>
      </c>
      <c r="X987" s="26">
        <f t="shared" si="853"/>
        <v>0</v>
      </c>
      <c r="Y987" s="59"/>
    </row>
    <row r="988" spans="1:25" ht="24" hidden="1">
      <c r="A988" s="28" t="s">
        <v>30</v>
      </c>
      <c r="B988" s="25" t="s">
        <v>609</v>
      </c>
      <c r="C988" s="25" t="s">
        <v>46</v>
      </c>
      <c r="D988" s="25" t="s">
        <v>110</v>
      </c>
      <c r="E988" s="25" t="s">
        <v>677</v>
      </c>
      <c r="F988" s="25" t="s">
        <v>646</v>
      </c>
      <c r="G988" s="26">
        <v>0</v>
      </c>
      <c r="H988" s="26">
        <v>0</v>
      </c>
      <c r="I988" s="26"/>
      <c r="J988" s="26"/>
      <c r="K988" s="26">
        <f>G988+I988</f>
        <v>0</v>
      </c>
      <c r="L988" s="26">
        <f>H988+J988</f>
        <v>0</v>
      </c>
      <c r="M988" s="26">
        <v>0</v>
      </c>
      <c r="N988" s="26">
        <v>0</v>
      </c>
      <c r="O988" s="26"/>
      <c r="P988" s="26"/>
      <c r="Q988" s="26">
        <f>M988+O988</f>
        <v>0</v>
      </c>
      <c r="R988" s="26">
        <f>N988+P988</f>
        <v>0</v>
      </c>
      <c r="S988" s="26">
        <v>0</v>
      </c>
      <c r="T988" s="26">
        <v>0</v>
      </c>
      <c r="U988" s="27"/>
      <c r="V988" s="27"/>
      <c r="W988" s="26">
        <f>S988+U988</f>
        <v>0</v>
      </c>
      <c r="X988" s="26">
        <f>T988+V988</f>
        <v>0</v>
      </c>
      <c r="Y988" s="59"/>
    </row>
    <row r="989" spans="1:25" ht="36">
      <c r="A989" s="50" t="s">
        <v>678</v>
      </c>
      <c r="B989" s="25" t="s">
        <v>609</v>
      </c>
      <c r="C989" s="25" t="s">
        <v>46</v>
      </c>
      <c r="D989" s="25" t="s">
        <v>110</v>
      </c>
      <c r="E989" s="25" t="s">
        <v>679</v>
      </c>
      <c r="F989" s="25"/>
      <c r="G989" s="26">
        <f t="shared" ref="G989:X989" si="854">G990</f>
        <v>56071400</v>
      </c>
      <c r="H989" s="26">
        <f t="shared" si="854"/>
        <v>56065800</v>
      </c>
      <c r="I989" s="26">
        <f t="shared" si="854"/>
        <v>0</v>
      </c>
      <c r="J989" s="26">
        <f t="shared" si="854"/>
        <v>0</v>
      </c>
      <c r="K989" s="26">
        <f t="shared" si="854"/>
        <v>56071400</v>
      </c>
      <c r="L989" s="26">
        <f t="shared" si="854"/>
        <v>56065800</v>
      </c>
      <c r="M989" s="26">
        <f t="shared" si="854"/>
        <v>33501100</v>
      </c>
      <c r="N989" s="26">
        <f t="shared" si="854"/>
        <v>33497700</v>
      </c>
      <c r="O989" s="26">
        <f t="shared" si="854"/>
        <v>0</v>
      </c>
      <c r="P989" s="26">
        <f t="shared" si="854"/>
        <v>0</v>
      </c>
      <c r="Q989" s="26">
        <f t="shared" si="854"/>
        <v>33501100</v>
      </c>
      <c r="R989" s="26">
        <f t="shared" si="854"/>
        <v>33497700</v>
      </c>
      <c r="S989" s="26">
        <f t="shared" si="854"/>
        <v>0</v>
      </c>
      <c r="T989" s="26">
        <f t="shared" si="854"/>
        <v>0</v>
      </c>
      <c r="U989" s="26">
        <f t="shared" si="854"/>
        <v>0</v>
      </c>
      <c r="V989" s="26">
        <f t="shared" si="854"/>
        <v>0</v>
      </c>
      <c r="W989" s="26">
        <f t="shared" si="854"/>
        <v>0</v>
      </c>
      <c r="X989" s="26">
        <f t="shared" si="854"/>
        <v>0</v>
      </c>
      <c r="Y989" s="59"/>
    </row>
    <row r="990" spans="1:25" ht="24">
      <c r="A990" s="28" t="s">
        <v>30</v>
      </c>
      <c r="B990" s="25" t="s">
        <v>609</v>
      </c>
      <c r="C990" s="25" t="s">
        <v>46</v>
      </c>
      <c r="D990" s="25" t="s">
        <v>110</v>
      </c>
      <c r="E990" s="25" t="s">
        <v>679</v>
      </c>
      <c r="F990" s="25" t="s">
        <v>646</v>
      </c>
      <c r="G990" s="26">
        <v>56071400</v>
      </c>
      <c r="H990" s="26">
        <v>56065800</v>
      </c>
      <c r="I990" s="26"/>
      <c r="J990" s="26"/>
      <c r="K990" s="26">
        <f>G990+I990</f>
        <v>56071400</v>
      </c>
      <c r="L990" s="26">
        <f>H990+J990</f>
        <v>56065800</v>
      </c>
      <c r="M990" s="26">
        <v>33501100</v>
      </c>
      <c r="N990" s="26">
        <v>33497700</v>
      </c>
      <c r="O990" s="26"/>
      <c r="P990" s="26"/>
      <c r="Q990" s="26">
        <f>M990+O990</f>
        <v>33501100</v>
      </c>
      <c r="R990" s="26">
        <f>N990+P990</f>
        <v>33497700</v>
      </c>
      <c r="S990" s="26"/>
      <c r="T990" s="26"/>
      <c r="U990" s="27"/>
      <c r="V990" s="27"/>
      <c r="W990" s="26">
        <f>S990+U990</f>
        <v>0</v>
      </c>
      <c r="X990" s="26">
        <f>T990+V990</f>
        <v>0</v>
      </c>
      <c r="Y990" s="59"/>
    </row>
    <row r="991" spans="1:25" ht="48">
      <c r="A991" s="28" t="s">
        <v>680</v>
      </c>
      <c r="B991" s="25" t="s">
        <v>609</v>
      </c>
      <c r="C991" s="25" t="s">
        <v>46</v>
      </c>
      <c r="D991" s="25" t="s">
        <v>110</v>
      </c>
      <c r="E991" s="25" t="s">
        <v>681</v>
      </c>
      <c r="F991" s="25"/>
      <c r="G991" s="26">
        <f t="shared" ref="G991:X991" si="855">G992</f>
        <v>10200000</v>
      </c>
      <c r="H991" s="26">
        <f t="shared" si="855"/>
        <v>0</v>
      </c>
      <c r="I991" s="26">
        <f t="shared" si="855"/>
        <v>0</v>
      </c>
      <c r="J991" s="26">
        <f t="shared" si="855"/>
        <v>0</v>
      </c>
      <c r="K991" s="26">
        <f t="shared" si="855"/>
        <v>10200000</v>
      </c>
      <c r="L991" s="26">
        <f t="shared" si="855"/>
        <v>0</v>
      </c>
      <c r="M991" s="26">
        <f t="shared" si="855"/>
        <v>0</v>
      </c>
      <c r="N991" s="26">
        <f t="shared" si="855"/>
        <v>0</v>
      </c>
      <c r="O991" s="26">
        <f t="shared" si="855"/>
        <v>0</v>
      </c>
      <c r="P991" s="26">
        <f t="shared" si="855"/>
        <v>0</v>
      </c>
      <c r="Q991" s="26">
        <f t="shared" si="855"/>
        <v>0</v>
      </c>
      <c r="R991" s="26">
        <f t="shared" si="855"/>
        <v>0</v>
      </c>
      <c r="S991" s="26">
        <f t="shared" si="855"/>
        <v>7925589.0099999998</v>
      </c>
      <c r="T991" s="26">
        <f t="shared" si="855"/>
        <v>0</v>
      </c>
      <c r="U991" s="27">
        <f t="shared" si="855"/>
        <v>0</v>
      </c>
      <c r="V991" s="27">
        <f t="shared" si="855"/>
        <v>0</v>
      </c>
      <c r="W991" s="27">
        <f t="shared" si="855"/>
        <v>7925589.0099999998</v>
      </c>
      <c r="X991" s="27">
        <f t="shared" si="855"/>
        <v>0</v>
      </c>
      <c r="Y991" s="59"/>
    </row>
    <row r="992" spans="1:25" ht="24">
      <c r="A992" s="28" t="s">
        <v>30</v>
      </c>
      <c r="B992" s="25" t="s">
        <v>609</v>
      </c>
      <c r="C992" s="25" t="s">
        <v>46</v>
      </c>
      <c r="D992" s="25" t="s">
        <v>110</v>
      </c>
      <c r="E992" s="25" t="s">
        <v>681</v>
      </c>
      <c r="F992" s="25" t="s">
        <v>646</v>
      </c>
      <c r="G992" s="26">
        <v>10200000</v>
      </c>
      <c r="H992" s="26"/>
      <c r="I992" s="26"/>
      <c r="J992" s="26"/>
      <c r="K992" s="26">
        <f>G992+I992</f>
        <v>10200000</v>
      </c>
      <c r="L992" s="26">
        <f>H992+J992</f>
        <v>0</v>
      </c>
      <c r="M992" s="26">
        <v>0</v>
      </c>
      <c r="N992" s="26"/>
      <c r="O992" s="26"/>
      <c r="P992" s="26"/>
      <c r="Q992" s="26">
        <f>M992+O992</f>
        <v>0</v>
      </c>
      <c r="R992" s="26">
        <f>N992+P992</f>
        <v>0</v>
      </c>
      <c r="S992" s="26">
        <v>7925589.0099999998</v>
      </c>
      <c r="T992" s="26"/>
      <c r="U992" s="27"/>
      <c r="V992" s="27"/>
      <c r="W992" s="27">
        <f>S992+U992</f>
        <v>7925589.0099999998</v>
      </c>
      <c r="X992" s="27">
        <f>T992+V992</f>
        <v>0</v>
      </c>
      <c r="Y992" s="59"/>
    </row>
    <row r="993" spans="1:25" ht="44.25" hidden="1" customHeight="1">
      <c r="A993" s="28" t="s">
        <v>682</v>
      </c>
      <c r="B993" s="25" t="s">
        <v>609</v>
      </c>
      <c r="C993" s="25" t="s">
        <v>46</v>
      </c>
      <c r="D993" s="25" t="s">
        <v>110</v>
      </c>
      <c r="E993" s="25" t="s">
        <v>683</v>
      </c>
      <c r="F993" s="25"/>
      <c r="G993" s="26">
        <f t="shared" ref="G993:X993" si="856">G994</f>
        <v>0</v>
      </c>
      <c r="H993" s="26">
        <f t="shared" si="856"/>
        <v>0</v>
      </c>
      <c r="I993" s="26">
        <f t="shared" si="856"/>
        <v>0</v>
      </c>
      <c r="J993" s="26">
        <f t="shared" si="856"/>
        <v>0</v>
      </c>
      <c r="K993" s="26">
        <f t="shared" si="856"/>
        <v>0</v>
      </c>
      <c r="L993" s="26">
        <f t="shared" si="856"/>
        <v>0</v>
      </c>
      <c r="M993" s="26">
        <f t="shared" si="856"/>
        <v>0</v>
      </c>
      <c r="N993" s="26">
        <f t="shared" si="856"/>
        <v>0</v>
      </c>
      <c r="O993" s="26">
        <f t="shared" si="856"/>
        <v>0</v>
      </c>
      <c r="P993" s="26">
        <f t="shared" si="856"/>
        <v>0</v>
      </c>
      <c r="Q993" s="26">
        <f t="shared" si="856"/>
        <v>0</v>
      </c>
      <c r="R993" s="26">
        <f t="shared" si="856"/>
        <v>0</v>
      </c>
      <c r="S993" s="26">
        <f t="shared" si="856"/>
        <v>0</v>
      </c>
      <c r="T993" s="26">
        <f t="shared" si="856"/>
        <v>0</v>
      </c>
      <c r="U993" s="26">
        <f t="shared" si="856"/>
        <v>0</v>
      </c>
      <c r="V993" s="26">
        <f t="shared" si="856"/>
        <v>0</v>
      </c>
      <c r="W993" s="26">
        <f t="shared" si="856"/>
        <v>0</v>
      </c>
      <c r="X993" s="26">
        <f t="shared" si="856"/>
        <v>0</v>
      </c>
      <c r="Y993" s="59"/>
    </row>
    <row r="994" spans="1:25" ht="24" hidden="1">
      <c r="A994" s="28" t="s">
        <v>30</v>
      </c>
      <c r="B994" s="25" t="s">
        <v>609</v>
      </c>
      <c r="C994" s="25" t="s">
        <v>46</v>
      </c>
      <c r="D994" s="25" t="s">
        <v>110</v>
      </c>
      <c r="E994" s="25" t="s">
        <v>683</v>
      </c>
      <c r="F994" s="25" t="s">
        <v>646</v>
      </c>
      <c r="G994" s="26"/>
      <c r="H994" s="26"/>
      <c r="I994" s="26"/>
      <c r="J994" s="26"/>
      <c r="K994" s="26">
        <f>G994+I994</f>
        <v>0</v>
      </c>
      <c r="L994" s="26">
        <f>H994+J994</f>
        <v>0</v>
      </c>
      <c r="M994" s="26"/>
      <c r="N994" s="26"/>
      <c r="O994" s="26"/>
      <c r="P994" s="26"/>
      <c r="Q994" s="26">
        <f>M994+O994</f>
        <v>0</v>
      </c>
      <c r="R994" s="26">
        <f>N994+P994</f>
        <v>0</v>
      </c>
      <c r="S994" s="26"/>
      <c r="T994" s="26"/>
      <c r="U994" s="27"/>
      <c r="V994" s="27"/>
      <c r="W994" s="26">
        <f>S994+U994</f>
        <v>0</v>
      </c>
      <c r="X994" s="26">
        <f>T994+V994</f>
        <v>0</v>
      </c>
      <c r="Y994" s="59"/>
    </row>
    <row r="995" spans="1:25" ht="60" hidden="1">
      <c r="A995" s="28" t="s">
        <v>684</v>
      </c>
      <c r="B995" s="25" t="s">
        <v>609</v>
      </c>
      <c r="C995" s="25" t="s">
        <v>46</v>
      </c>
      <c r="D995" s="25" t="s">
        <v>110</v>
      </c>
      <c r="E995" s="25" t="s">
        <v>685</v>
      </c>
      <c r="F995" s="25"/>
      <c r="G995" s="26">
        <f t="shared" ref="G995:X995" si="857">G996</f>
        <v>0</v>
      </c>
      <c r="H995" s="26">
        <f t="shared" si="857"/>
        <v>0</v>
      </c>
      <c r="I995" s="26">
        <f t="shared" si="857"/>
        <v>0</v>
      </c>
      <c r="J995" s="26">
        <f t="shared" si="857"/>
        <v>0</v>
      </c>
      <c r="K995" s="26">
        <f t="shared" si="857"/>
        <v>0</v>
      </c>
      <c r="L995" s="26">
        <f t="shared" si="857"/>
        <v>0</v>
      </c>
      <c r="M995" s="26">
        <f t="shared" si="857"/>
        <v>0</v>
      </c>
      <c r="N995" s="26">
        <f t="shared" si="857"/>
        <v>0</v>
      </c>
      <c r="O995" s="26">
        <f t="shared" si="857"/>
        <v>0</v>
      </c>
      <c r="P995" s="26">
        <f t="shared" si="857"/>
        <v>0</v>
      </c>
      <c r="Q995" s="26">
        <f t="shared" si="857"/>
        <v>0</v>
      </c>
      <c r="R995" s="26">
        <f t="shared" si="857"/>
        <v>0</v>
      </c>
      <c r="S995" s="26">
        <f t="shared" si="857"/>
        <v>0</v>
      </c>
      <c r="T995" s="26">
        <f t="shared" si="857"/>
        <v>0</v>
      </c>
      <c r="U995" s="26">
        <f t="shared" si="857"/>
        <v>0</v>
      </c>
      <c r="V995" s="26">
        <f t="shared" si="857"/>
        <v>0</v>
      </c>
      <c r="W995" s="26">
        <f t="shared" si="857"/>
        <v>0</v>
      </c>
      <c r="X995" s="26">
        <f t="shared" si="857"/>
        <v>0</v>
      </c>
      <c r="Y995" s="59"/>
    </row>
    <row r="996" spans="1:25" ht="24" hidden="1">
      <c r="A996" s="28" t="s">
        <v>30</v>
      </c>
      <c r="B996" s="25" t="s">
        <v>609</v>
      </c>
      <c r="C996" s="25" t="s">
        <v>46</v>
      </c>
      <c r="D996" s="25" t="s">
        <v>110</v>
      </c>
      <c r="E996" s="25" t="s">
        <v>685</v>
      </c>
      <c r="F996" s="25" t="s">
        <v>646</v>
      </c>
      <c r="G996" s="26">
        <v>0</v>
      </c>
      <c r="H996" s="26">
        <v>0</v>
      </c>
      <c r="I996" s="26"/>
      <c r="J996" s="26"/>
      <c r="K996" s="26">
        <f>G996+I996</f>
        <v>0</v>
      </c>
      <c r="L996" s="26">
        <f>H996+J996</f>
        <v>0</v>
      </c>
      <c r="M996" s="26">
        <v>0</v>
      </c>
      <c r="N996" s="26">
        <v>0</v>
      </c>
      <c r="O996" s="26"/>
      <c r="P996" s="26"/>
      <c r="Q996" s="26">
        <f>M996+O996</f>
        <v>0</v>
      </c>
      <c r="R996" s="26">
        <f>N996+P996</f>
        <v>0</v>
      </c>
      <c r="S996" s="26">
        <v>0</v>
      </c>
      <c r="T996" s="26">
        <v>0</v>
      </c>
      <c r="U996" s="27"/>
      <c r="V996" s="27"/>
      <c r="W996" s="27">
        <f>S996+U996</f>
        <v>0</v>
      </c>
      <c r="X996" s="27">
        <f>T996+V996</f>
        <v>0</v>
      </c>
      <c r="Y996" s="59"/>
    </row>
    <row r="997" spans="1:25" ht="36" hidden="1">
      <c r="A997" s="23" t="s">
        <v>686</v>
      </c>
      <c r="B997" s="25" t="s">
        <v>609</v>
      </c>
      <c r="C997" s="25" t="s">
        <v>46</v>
      </c>
      <c r="D997" s="25" t="s">
        <v>110</v>
      </c>
      <c r="E997" s="25" t="s">
        <v>687</v>
      </c>
      <c r="F997" s="25"/>
      <c r="G997" s="26">
        <f t="shared" ref="G997:X997" si="858">G998</f>
        <v>0</v>
      </c>
      <c r="H997" s="26">
        <f t="shared" si="858"/>
        <v>0</v>
      </c>
      <c r="I997" s="26">
        <f t="shared" si="858"/>
        <v>0</v>
      </c>
      <c r="J997" s="26">
        <f t="shared" si="858"/>
        <v>0</v>
      </c>
      <c r="K997" s="26">
        <f t="shared" si="858"/>
        <v>0</v>
      </c>
      <c r="L997" s="26">
        <f t="shared" si="858"/>
        <v>0</v>
      </c>
      <c r="M997" s="26">
        <f t="shared" si="858"/>
        <v>0</v>
      </c>
      <c r="N997" s="26">
        <f t="shared" si="858"/>
        <v>0</v>
      </c>
      <c r="O997" s="26">
        <f t="shared" si="858"/>
        <v>0</v>
      </c>
      <c r="P997" s="26">
        <f t="shared" si="858"/>
        <v>0</v>
      </c>
      <c r="Q997" s="26">
        <f t="shared" si="858"/>
        <v>0</v>
      </c>
      <c r="R997" s="26">
        <f t="shared" si="858"/>
        <v>0</v>
      </c>
      <c r="S997" s="26">
        <f t="shared" si="858"/>
        <v>0</v>
      </c>
      <c r="T997" s="26">
        <f t="shared" si="858"/>
        <v>0</v>
      </c>
      <c r="U997" s="27">
        <f t="shared" si="858"/>
        <v>0</v>
      </c>
      <c r="V997" s="27">
        <f t="shared" si="858"/>
        <v>0</v>
      </c>
      <c r="W997" s="27">
        <f t="shared" si="858"/>
        <v>0</v>
      </c>
      <c r="X997" s="27">
        <f t="shared" si="858"/>
        <v>0</v>
      </c>
      <c r="Y997" s="59"/>
    </row>
    <row r="998" spans="1:25" ht="24" hidden="1">
      <c r="A998" s="28" t="s">
        <v>30</v>
      </c>
      <c r="B998" s="25" t="s">
        <v>609</v>
      </c>
      <c r="C998" s="25" t="s">
        <v>46</v>
      </c>
      <c r="D998" s="25" t="s">
        <v>110</v>
      </c>
      <c r="E998" s="25" t="s">
        <v>687</v>
      </c>
      <c r="F998" s="25" t="s">
        <v>646</v>
      </c>
      <c r="G998" s="26">
        <v>0</v>
      </c>
      <c r="H998" s="26"/>
      <c r="I998" s="26">
        <v>0</v>
      </c>
      <c r="J998" s="26"/>
      <c r="K998" s="26">
        <f t="shared" ref="K998:L998" si="859">G998+I998</f>
        <v>0</v>
      </c>
      <c r="L998" s="26">
        <f t="shared" si="859"/>
        <v>0</v>
      </c>
      <c r="M998" s="26">
        <v>0</v>
      </c>
      <c r="N998" s="26"/>
      <c r="O998" s="26">
        <v>0</v>
      </c>
      <c r="P998" s="26"/>
      <c r="Q998" s="26">
        <f t="shared" ref="Q998:R998" si="860">M998+O998</f>
        <v>0</v>
      </c>
      <c r="R998" s="26">
        <f t="shared" si="860"/>
        <v>0</v>
      </c>
      <c r="S998" s="26">
        <v>0</v>
      </c>
      <c r="T998" s="26"/>
      <c r="U998" s="27">
        <v>0</v>
      </c>
      <c r="V998" s="27"/>
      <c r="W998" s="27">
        <f t="shared" ref="W998:X998" si="861">S998+U998</f>
        <v>0</v>
      </c>
      <c r="X998" s="27">
        <f t="shared" si="861"/>
        <v>0</v>
      </c>
      <c r="Y998" s="59"/>
    </row>
    <row r="999" spans="1:25" ht="36">
      <c r="A999" s="28" t="s">
        <v>344</v>
      </c>
      <c r="B999" s="25" t="s">
        <v>609</v>
      </c>
      <c r="C999" s="25" t="s">
        <v>46</v>
      </c>
      <c r="D999" s="25" t="s">
        <v>110</v>
      </c>
      <c r="E999" s="25" t="s">
        <v>345</v>
      </c>
      <c r="F999" s="25"/>
      <c r="G999" s="26">
        <f>G1000</f>
        <v>3354303.64</v>
      </c>
      <c r="H999" s="26">
        <f t="shared" ref="H999:L1003" si="862">H1000</f>
        <v>0</v>
      </c>
      <c r="I999" s="26">
        <f t="shared" si="862"/>
        <v>0</v>
      </c>
      <c r="J999" s="26">
        <f t="shared" si="862"/>
        <v>0</v>
      </c>
      <c r="K999" s="26">
        <f t="shared" si="862"/>
        <v>3354303.64</v>
      </c>
      <c r="L999" s="26">
        <f t="shared" si="862"/>
        <v>0</v>
      </c>
      <c r="M999" s="26">
        <f>M1000</f>
        <v>3484225.23</v>
      </c>
      <c r="N999" s="26">
        <f t="shared" ref="N999:R1003" si="863">N1000</f>
        <v>0</v>
      </c>
      <c r="O999" s="26">
        <f t="shared" si="863"/>
        <v>0</v>
      </c>
      <c r="P999" s="26">
        <f t="shared" si="863"/>
        <v>0</v>
      </c>
      <c r="Q999" s="26">
        <f t="shared" si="863"/>
        <v>3484225.23</v>
      </c>
      <c r="R999" s="26">
        <f t="shared" si="863"/>
        <v>0</v>
      </c>
      <c r="S999" s="26">
        <f>S1000</f>
        <v>3614146.8</v>
      </c>
      <c r="T999" s="26">
        <f t="shared" ref="T999:X1003" si="864">T1000</f>
        <v>0</v>
      </c>
      <c r="U999" s="27">
        <f t="shared" si="864"/>
        <v>0</v>
      </c>
      <c r="V999" s="27">
        <f t="shared" si="864"/>
        <v>0</v>
      </c>
      <c r="W999" s="27">
        <f t="shared" si="864"/>
        <v>3614146.8</v>
      </c>
      <c r="X999" s="27">
        <f t="shared" si="864"/>
        <v>0</v>
      </c>
      <c r="Y999" s="59"/>
    </row>
    <row r="1000" spans="1:25" ht="36">
      <c r="A1000" s="28" t="s">
        <v>688</v>
      </c>
      <c r="B1000" s="25" t="s">
        <v>609</v>
      </c>
      <c r="C1000" s="25" t="s">
        <v>46</v>
      </c>
      <c r="D1000" s="25" t="s">
        <v>110</v>
      </c>
      <c r="E1000" s="25" t="s">
        <v>689</v>
      </c>
      <c r="F1000" s="25"/>
      <c r="G1000" s="26">
        <f t="shared" ref="G1000:X1000" si="865">G1003+G1001</f>
        <v>3354303.64</v>
      </c>
      <c r="H1000" s="26">
        <f t="shared" si="865"/>
        <v>0</v>
      </c>
      <c r="I1000" s="26">
        <f t="shared" si="865"/>
        <v>0</v>
      </c>
      <c r="J1000" s="26">
        <f t="shared" si="865"/>
        <v>0</v>
      </c>
      <c r="K1000" s="26">
        <f t="shared" si="865"/>
        <v>3354303.64</v>
      </c>
      <c r="L1000" s="26">
        <f t="shared" si="865"/>
        <v>0</v>
      </c>
      <c r="M1000" s="26">
        <f t="shared" si="865"/>
        <v>3484225.23</v>
      </c>
      <c r="N1000" s="26">
        <f t="shared" si="865"/>
        <v>0</v>
      </c>
      <c r="O1000" s="26">
        <f t="shared" si="865"/>
        <v>0</v>
      </c>
      <c r="P1000" s="26">
        <f t="shared" si="865"/>
        <v>0</v>
      </c>
      <c r="Q1000" s="26">
        <f t="shared" si="865"/>
        <v>3484225.23</v>
      </c>
      <c r="R1000" s="26">
        <f t="shared" si="865"/>
        <v>0</v>
      </c>
      <c r="S1000" s="26">
        <f t="shared" si="865"/>
        <v>3614146.8</v>
      </c>
      <c r="T1000" s="26">
        <f t="shared" si="865"/>
        <v>0</v>
      </c>
      <c r="U1000" s="27">
        <f t="shared" si="865"/>
        <v>0</v>
      </c>
      <c r="V1000" s="27">
        <f t="shared" si="865"/>
        <v>0</v>
      </c>
      <c r="W1000" s="27">
        <f t="shared" si="865"/>
        <v>3614146.8</v>
      </c>
      <c r="X1000" s="27">
        <f t="shared" si="865"/>
        <v>0</v>
      </c>
      <c r="Y1000" s="59"/>
    </row>
    <row r="1001" spans="1:25" ht="60" hidden="1">
      <c r="A1001" s="28" t="s">
        <v>690</v>
      </c>
      <c r="B1001" s="25" t="s">
        <v>609</v>
      </c>
      <c r="C1001" s="25" t="s">
        <v>46</v>
      </c>
      <c r="D1001" s="25" t="s">
        <v>110</v>
      </c>
      <c r="E1001" s="36" t="s">
        <v>691</v>
      </c>
      <c r="F1001" s="25"/>
      <c r="G1001" s="26">
        <f t="shared" ref="G1001:X1001" si="866">G1002</f>
        <v>0</v>
      </c>
      <c r="H1001" s="26">
        <f t="shared" si="866"/>
        <v>0</v>
      </c>
      <c r="I1001" s="26">
        <f t="shared" si="866"/>
        <v>0</v>
      </c>
      <c r="J1001" s="26">
        <f t="shared" si="866"/>
        <v>0</v>
      </c>
      <c r="K1001" s="26">
        <f t="shared" si="866"/>
        <v>0</v>
      </c>
      <c r="L1001" s="26">
        <f t="shared" si="866"/>
        <v>0</v>
      </c>
      <c r="M1001" s="26">
        <f t="shared" si="866"/>
        <v>0</v>
      </c>
      <c r="N1001" s="26">
        <f t="shared" si="866"/>
        <v>0</v>
      </c>
      <c r="O1001" s="26">
        <f t="shared" si="866"/>
        <v>0</v>
      </c>
      <c r="P1001" s="26">
        <f t="shared" si="866"/>
        <v>0</v>
      </c>
      <c r="Q1001" s="26">
        <f t="shared" si="866"/>
        <v>0</v>
      </c>
      <c r="R1001" s="26">
        <f t="shared" si="866"/>
        <v>0</v>
      </c>
      <c r="S1001" s="26">
        <f t="shared" si="866"/>
        <v>0</v>
      </c>
      <c r="T1001" s="26">
        <f t="shared" si="866"/>
        <v>0</v>
      </c>
      <c r="U1001" s="27">
        <f t="shared" si="866"/>
        <v>0</v>
      </c>
      <c r="V1001" s="27">
        <f t="shared" si="866"/>
        <v>0</v>
      </c>
      <c r="W1001" s="27">
        <f t="shared" si="866"/>
        <v>0</v>
      </c>
      <c r="X1001" s="27">
        <f t="shared" si="866"/>
        <v>0</v>
      </c>
      <c r="Y1001" s="59"/>
    </row>
    <row r="1002" spans="1:25" ht="24" hidden="1">
      <c r="A1002" s="28" t="s">
        <v>30</v>
      </c>
      <c r="B1002" s="25" t="s">
        <v>609</v>
      </c>
      <c r="C1002" s="25" t="s">
        <v>46</v>
      </c>
      <c r="D1002" s="25" t="s">
        <v>110</v>
      </c>
      <c r="E1002" s="36" t="s">
        <v>691</v>
      </c>
      <c r="F1002" s="25" t="s">
        <v>646</v>
      </c>
      <c r="G1002" s="26"/>
      <c r="H1002" s="26">
        <f>G1002</f>
        <v>0</v>
      </c>
      <c r="I1002" s="26"/>
      <c r="J1002" s="26"/>
      <c r="K1002" s="26">
        <f>G1002+I1002</f>
        <v>0</v>
      </c>
      <c r="L1002" s="26">
        <f>H1002+J1002</f>
        <v>0</v>
      </c>
      <c r="M1002" s="26"/>
      <c r="N1002" s="26">
        <f>M1002</f>
        <v>0</v>
      </c>
      <c r="O1002" s="26"/>
      <c r="P1002" s="26"/>
      <c r="Q1002" s="26">
        <f>M1002+O1002</f>
        <v>0</v>
      </c>
      <c r="R1002" s="26">
        <f>N1002+P1002</f>
        <v>0</v>
      </c>
      <c r="S1002" s="26"/>
      <c r="T1002" s="26">
        <f>S1002</f>
        <v>0</v>
      </c>
      <c r="U1002" s="27"/>
      <c r="V1002" s="27"/>
      <c r="W1002" s="27">
        <f>S1002+U1002</f>
        <v>0</v>
      </c>
      <c r="X1002" s="27">
        <f>T1002+V1002</f>
        <v>0</v>
      </c>
      <c r="Y1002" s="59"/>
    </row>
    <row r="1003" spans="1:25" ht="24">
      <c r="A1003" s="35" t="s">
        <v>692</v>
      </c>
      <c r="B1003" s="25" t="s">
        <v>609</v>
      </c>
      <c r="C1003" s="25" t="s">
        <v>46</v>
      </c>
      <c r="D1003" s="25" t="s">
        <v>110</v>
      </c>
      <c r="E1003" s="36" t="s">
        <v>693</v>
      </c>
      <c r="F1003" s="25"/>
      <c r="G1003" s="26">
        <f>G1004</f>
        <v>3354303.64</v>
      </c>
      <c r="H1003" s="26">
        <f t="shared" si="862"/>
        <v>0</v>
      </c>
      <c r="I1003" s="26">
        <f t="shared" si="862"/>
        <v>0</v>
      </c>
      <c r="J1003" s="26">
        <f t="shared" si="862"/>
        <v>0</v>
      </c>
      <c r="K1003" s="26">
        <f t="shared" si="862"/>
        <v>3354303.64</v>
      </c>
      <c r="L1003" s="26">
        <f t="shared" si="862"/>
        <v>0</v>
      </c>
      <c r="M1003" s="26">
        <f>M1004</f>
        <v>3484225.23</v>
      </c>
      <c r="N1003" s="26">
        <f t="shared" si="863"/>
        <v>0</v>
      </c>
      <c r="O1003" s="26">
        <f t="shared" si="863"/>
        <v>0</v>
      </c>
      <c r="P1003" s="26">
        <f t="shared" si="863"/>
        <v>0</v>
      </c>
      <c r="Q1003" s="26">
        <f t="shared" si="863"/>
        <v>3484225.23</v>
      </c>
      <c r="R1003" s="26">
        <f t="shared" si="863"/>
        <v>0</v>
      </c>
      <c r="S1003" s="26">
        <f>S1004</f>
        <v>3614146.8</v>
      </c>
      <c r="T1003" s="26">
        <f t="shared" si="864"/>
        <v>0</v>
      </c>
      <c r="U1003" s="27">
        <f t="shared" si="864"/>
        <v>0</v>
      </c>
      <c r="V1003" s="27">
        <f t="shared" si="864"/>
        <v>0</v>
      </c>
      <c r="W1003" s="27">
        <f t="shared" si="864"/>
        <v>3614146.8</v>
      </c>
      <c r="X1003" s="27">
        <f t="shared" si="864"/>
        <v>0</v>
      </c>
      <c r="Y1003" s="59"/>
    </row>
    <row r="1004" spans="1:25" ht="24">
      <c r="A1004" s="28" t="s">
        <v>30</v>
      </c>
      <c r="B1004" s="25" t="s">
        <v>609</v>
      </c>
      <c r="C1004" s="25" t="s">
        <v>46</v>
      </c>
      <c r="D1004" s="25" t="s">
        <v>110</v>
      </c>
      <c r="E1004" s="36" t="s">
        <v>693</v>
      </c>
      <c r="F1004" s="25" t="s">
        <v>646</v>
      </c>
      <c r="G1004" s="26">
        <v>3354303.64</v>
      </c>
      <c r="H1004" s="26"/>
      <c r="I1004" s="26"/>
      <c r="J1004" s="26"/>
      <c r="K1004" s="26">
        <f>G1004+I1004</f>
        <v>3354303.64</v>
      </c>
      <c r="L1004" s="26">
        <f>H1004+J1004</f>
        <v>0</v>
      </c>
      <c r="M1004" s="26">
        <v>3484225.23</v>
      </c>
      <c r="N1004" s="26"/>
      <c r="O1004" s="26"/>
      <c r="P1004" s="26"/>
      <c r="Q1004" s="26">
        <f>M1004+O1004</f>
        <v>3484225.23</v>
      </c>
      <c r="R1004" s="26">
        <f>N1004+P1004</f>
        <v>0</v>
      </c>
      <c r="S1004" s="26">
        <v>3614146.8</v>
      </c>
      <c r="T1004" s="26"/>
      <c r="U1004" s="27"/>
      <c r="V1004" s="27"/>
      <c r="W1004" s="27">
        <f>S1004+U1004</f>
        <v>3614146.8</v>
      </c>
      <c r="X1004" s="27">
        <f>T1004+V1004</f>
        <v>0</v>
      </c>
      <c r="Y1004" s="59"/>
    </row>
    <row r="1005" spans="1:25" hidden="1">
      <c r="A1005" s="30" t="s">
        <v>35</v>
      </c>
      <c r="B1005" s="25" t="s">
        <v>609</v>
      </c>
      <c r="C1005" s="25" t="s">
        <v>46</v>
      </c>
      <c r="D1005" s="25" t="s">
        <v>110</v>
      </c>
      <c r="E1005" s="25" t="s">
        <v>36</v>
      </c>
      <c r="F1005" s="25"/>
      <c r="G1005" s="26">
        <f>G1006</f>
        <v>0</v>
      </c>
      <c r="H1005" s="26">
        <f t="shared" ref="H1005:L1007" si="867">H1006</f>
        <v>0</v>
      </c>
      <c r="I1005" s="26">
        <f t="shared" si="867"/>
        <v>0</v>
      </c>
      <c r="J1005" s="26">
        <f t="shared" si="867"/>
        <v>0</v>
      </c>
      <c r="K1005" s="26">
        <f t="shared" si="867"/>
        <v>0</v>
      </c>
      <c r="L1005" s="26">
        <f t="shared" si="867"/>
        <v>0</v>
      </c>
      <c r="M1005" s="26">
        <f>M1006</f>
        <v>0</v>
      </c>
      <c r="N1005" s="26">
        <f t="shared" ref="N1005:R1007" si="868">N1006</f>
        <v>0</v>
      </c>
      <c r="O1005" s="26">
        <f t="shared" si="868"/>
        <v>0</v>
      </c>
      <c r="P1005" s="26">
        <f t="shared" si="868"/>
        <v>0</v>
      </c>
      <c r="Q1005" s="26">
        <f t="shared" si="868"/>
        <v>0</v>
      </c>
      <c r="R1005" s="26">
        <f t="shared" si="868"/>
        <v>0</v>
      </c>
      <c r="S1005" s="26">
        <f>S1006</f>
        <v>0</v>
      </c>
      <c r="T1005" s="26">
        <f t="shared" ref="T1005:X1007" si="869">T1006</f>
        <v>0</v>
      </c>
      <c r="U1005" s="27">
        <f t="shared" si="869"/>
        <v>0</v>
      </c>
      <c r="V1005" s="27">
        <f t="shared" si="869"/>
        <v>0</v>
      </c>
      <c r="W1005" s="27">
        <f t="shared" si="869"/>
        <v>0</v>
      </c>
      <c r="X1005" s="27">
        <f t="shared" si="869"/>
        <v>0</v>
      </c>
      <c r="Y1005" s="59"/>
    </row>
    <row r="1006" spans="1:25" hidden="1">
      <c r="A1006" s="29" t="s">
        <v>628</v>
      </c>
      <c r="B1006" s="25" t="s">
        <v>609</v>
      </c>
      <c r="C1006" s="25" t="s">
        <v>46</v>
      </c>
      <c r="D1006" s="25" t="s">
        <v>110</v>
      </c>
      <c r="E1006" s="25" t="s">
        <v>629</v>
      </c>
      <c r="F1006" s="25"/>
      <c r="G1006" s="26">
        <f>G1007</f>
        <v>0</v>
      </c>
      <c r="H1006" s="26">
        <f t="shared" si="867"/>
        <v>0</v>
      </c>
      <c r="I1006" s="26">
        <f t="shared" si="867"/>
        <v>0</v>
      </c>
      <c r="J1006" s="26">
        <f t="shared" si="867"/>
        <v>0</v>
      </c>
      <c r="K1006" s="26">
        <f t="shared" si="867"/>
        <v>0</v>
      </c>
      <c r="L1006" s="26">
        <f t="shared" si="867"/>
        <v>0</v>
      </c>
      <c r="M1006" s="26">
        <f>M1007</f>
        <v>0</v>
      </c>
      <c r="N1006" s="26">
        <f t="shared" si="868"/>
        <v>0</v>
      </c>
      <c r="O1006" s="26">
        <f t="shared" si="868"/>
        <v>0</v>
      </c>
      <c r="P1006" s="26">
        <f t="shared" si="868"/>
        <v>0</v>
      </c>
      <c r="Q1006" s="26">
        <f t="shared" si="868"/>
        <v>0</v>
      </c>
      <c r="R1006" s="26">
        <f t="shared" si="868"/>
        <v>0</v>
      </c>
      <c r="S1006" s="26">
        <f>S1007</f>
        <v>0</v>
      </c>
      <c r="T1006" s="26">
        <f t="shared" si="869"/>
        <v>0</v>
      </c>
      <c r="U1006" s="27">
        <f t="shared" si="869"/>
        <v>0</v>
      </c>
      <c r="V1006" s="27">
        <f t="shared" si="869"/>
        <v>0</v>
      </c>
      <c r="W1006" s="27">
        <f t="shared" si="869"/>
        <v>0</v>
      </c>
      <c r="X1006" s="27">
        <f t="shared" si="869"/>
        <v>0</v>
      </c>
      <c r="Y1006" s="59"/>
    </row>
    <row r="1007" spans="1:25" ht="24" hidden="1">
      <c r="A1007" s="28" t="s">
        <v>621</v>
      </c>
      <c r="B1007" s="25" t="s">
        <v>609</v>
      </c>
      <c r="C1007" s="25" t="s">
        <v>46</v>
      </c>
      <c r="D1007" s="25" t="s">
        <v>110</v>
      </c>
      <c r="E1007" s="36" t="s">
        <v>649</v>
      </c>
      <c r="F1007" s="25"/>
      <c r="G1007" s="26">
        <f>G1008</f>
        <v>0</v>
      </c>
      <c r="H1007" s="26">
        <f t="shared" si="867"/>
        <v>0</v>
      </c>
      <c r="I1007" s="26">
        <f t="shared" si="867"/>
        <v>0</v>
      </c>
      <c r="J1007" s="26">
        <f t="shared" si="867"/>
        <v>0</v>
      </c>
      <c r="K1007" s="26">
        <f t="shared" si="867"/>
        <v>0</v>
      </c>
      <c r="L1007" s="26">
        <f t="shared" si="867"/>
        <v>0</v>
      </c>
      <c r="M1007" s="26">
        <f>M1008</f>
        <v>0</v>
      </c>
      <c r="N1007" s="26">
        <f t="shared" si="868"/>
        <v>0</v>
      </c>
      <c r="O1007" s="26">
        <f t="shared" si="868"/>
        <v>0</v>
      </c>
      <c r="P1007" s="26">
        <f t="shared" si="868"/>
        <v>0</v>
      </c>
      <c r="Q1007" s="26">
        <f t="shared" si="868"/>
        <v>0</v>
      </c>
      <c r="R1007" s="26">
        <f t="shared" si="868"/>
        <v>0</v>
      </c>
      <c r="S1007" s="26">
        <f>S1008</f>
        <v>0</v>
      </c>
      <c r="T1007" s="26">
        <f t="shared" si="869"/>
        <v>0</v>
      </c>
      <c r="U1007" s="27">
        <f t="shared" si="869"/>
        <v>0</v>
      </c>
      <c r="V1007" s="27">
        <f t="shared" si="869"/>
        <v>0</v>
      </c>
      <c r="W1007" s="27">
        <f t="shared" si="869"/>
        <v>0</v>
      </c>
      <c r="X1007" s="27">
        <f t="shared" si="869"/>
        <v>0</v>
      </c>
      <c r="Y1007" s="59"/>
    </row>
    <row r="1008" spans="1:25" hidden="1">
      <c r="A1008" s="28" t="s">
        <v>54</v>
      </c>
      <c r="B1008" s="25" t="s">
        <v>609</v>
      </c>
      <c r="C1008" s="25" t="s">
        <v>46</v>
      </c>
      <c r="D1008" s="25" t="s">
        <v>110</v>
      </c>
      <c r="E1008" s="36" t="s">
        <v>649</v>
      </c>
      <c r="F1008" s="25" t="s">
        <v>650</v>
      </c>
      <c r="G1008" s="26">
        <v>0</v>
      </c>
      <c r="H1008" s="26"/>
      <c r="I1008" s="26"/>
      <c r="J1008" s="26"/>
      <c r="K1008" s="26">
        <f>G1008+I1008</f>
        <v>0</v>
      </c>
      <c r="L1008" s="26">
        <f>H1008+J1008</f>
        <v>0</v>
      </c>
      <c r="M1008" s="26">
        <v>0</v>
      </c>
      <c r="N1008" s="26"/>
      <c r="O1008" s="26"/>
      <c r="P1008" s="26"/>
      <c r="Q1008" s="26">
        <f>M1008+O1008</f>
        <v>0</v>
      </c>
      <c r="R1008" s="26">
        <f>N1008+P1008</f>
        <v>0</v>
      </c>
      <c r="S1008" s="26">
        <v>0</v>
      </c>
      <c r="T1008" s="26"/>
      <c r="U1008" s="27"/>
      <c r="V1008" s="27"/>
      <c r="W1008" s="27">
        <f>S1008+U1008</f>
        <v>0</v>
      </c>
      <c r="X1008" s="27">
        <f>T1008+V1008</f>
        <v>0</v>
      </c>
      <c r="Y1008" s="59"/>
    </row>
    <row r="1009" spans="1:25">
      <c r="A1009" s="28" t="s">
        <v>163</v>
      </c>
      <c r="B1009" s="25" t="s">
        <v>609</v>
      </c>
      <c r="C1009" s="25" t="s">
        <v>46</v>
      </c>
      <c r="D1009" s="25" t="s">
        <v>164</v>
      </c>
      <c r="E1009" s="36"/>
      <c r="F1009" s="25"/>
      <c r="G1009" s="26">
        <f t="shared" ref="G1009:X1013" si="870">G1010</f>
        <v>1070000000</v>
      </c>
      <c r="H1009" s="26">
        <f t="shared" si="870"/>
        <v>1069893000</v>
      </c>
      <c r="I1009" s="26">
        <f t="shared" si="870"/>
        <v>0</v>
      </c>
      <c r="J1009" s="26">
        <f t="shared" si="870"/>
        <v>0</v>
      </c>
      <c r="K1009" s="26">
        <f t="shared" si="870"/>
        <v>1070000000</v>
      </c>
      <c r="L1009" s="26">
        <f t="shared" si="870"/>
        <v>1069893000</v>
      </c>
      <c r="M1009" s="26">
        <f t="shared" si="870"/>
        <v>1070000000</v>
      </c>
      <c r="N1009" s="26">
        <f t="shared" si="870"/>
        <v>1069893000</v>
      </c>
      <c r="O1009" s="26">
        <f t="shared" si="870"/>
        <v>0</v>
      </c>
      <c r="P1009" s="26">
        <f t="shared" si="870"/>
        <v>0</v>
      </c>
      <c r="Q1009" s="26">
        <f t="shared" si="870"/>
        <v>1070000000</v>
      </c>
      <c r="R1009" s="26">
        <f t="shared" si="870"/>
        <v>1069893000</v>
      </c>
      <c r="S1009" s="26">
        <f t="shared" si="870"/>
        <v>0</v>
      </c>
      <c r="T1009" s="26">
        <f t="shared" si="870"/>
        <v>0</v>
      </c>
      <c r="U1009" s="26">
        <f t="shared" si="870"/>
        <v>0</v>
      </c>
      <c r="V1009" s="26">
        <f t="shared" si="870"/>
        <v>0</v>
      </c>
      <c r="W1009" s="26">
        <f t="shared" si="870"/>
        <v>0</v>
      </c>
      <c r="X1009" s="26">
        <f t="shared" si="870"/>
        <v>0</v>
      </c>
      <c r="Y1009" s="59"/>
    </row>
    <row r="1010" spans="1:25" ht="24">
      <c r="A1010" s="28" t="s">
        <v>21</v>
      </c>
      <c r="B1010" s="25" t="s">
        <v>609</v>
      </c>
      <c r="C1010" s="25" t="s">
        <v>46</v>
      </c>
      <c r="D1010" s="25" t="s">
        <v>164</v>
      </c>
      <c r="E1010" s="25" t="s">
        <v>22</v>
      </c>
      <c r="F1010" s="25"/>
      <c r="G1010" s="26">
        <f t="shared" si="870"/>
        <v>1070000000</v>
      </c>
      <c r="H1010" s="26">
        <f t="shared" si="870"/>
        <v>1069893000</v>
      </c>
      <c r="I1010" s="26">
        <f t="shared" si="870"/>
        <v>0</v>
      </c>
      <c r="J1010" s="26">
        <f t="shared" si="870"/>
        <v>0</v>
      </c>
      <c r="K1010" s="26">
        <f t="shared" si="870"/>
        <v>1070000000</v>
      </c>
      <c r="L1010" s="26">
        <f t="shared" si="870"/>
        <v>1069893000</v>
      </c>
      <c r="M1010" s="26">
        <f t="shared" si="870"/>
        <v>1070000000</v>
      </c>
      <c r="N1010" s="26">
        <f t="shared" si="870"/>
        <v>1069893000</v>
      </c>
      <c r="O1010" s="26">
        <f t="shared" si="870"/>
        <v>0</v>
      </c>
      <c r="P1010" s="26">
        <f t="shared" si="870"/>
        <v>0</v>
      </c>
      <c r="Q1010" s="26">
        <f t="shared" si="870"/>
        <v>1070000000</v>
      </c>
      <c r="R1010" s="26">
        <f t="shared" si="870"/>
        <v>1069893000</v>
      </c>
      <c r="S1010" s="26">
        <f t="shared" si="870"/>
        <v>0</v>
      </c>
      <c r="T1010" s="26">
        <f t="shared" si="870"/>
        <v>0</v>
      </c>
      <c r="U1010" s="26">
        <f t="shared" si="870"/>
        <v>0</v>
      </c>
      <c r="V1010" s="26">
        <f t="shared" si="870"/>
        <v>0</v>
      </c>
      <c r="W1010" s="26">
        <f t="shared" si="870"/>
        <v>0</v>
      </c>
      <c r="X1010" s="26">
        <f t="shared" si="870"/>
        <v>0</v>
      </c>
      <c r="Y1010" s="59"/>
    </row>
    <row r="1011" spans="1:25" ht="24">
      <c r="A1011" s="28" t="s">
        <v>611</v>
      </c>
      <c r="B1011" s="25" t="s">
        <v>609</v>
      </c>
      <c r="C1011" s="25" t="s">
        <v>46</v>
      </c>
      <c r="D1011" s="25" t="s">
        <v>164</v>
      </c>
      <c r="E1011" s="25" t="s">
        <v>612</v>
      </c>
      <c r="F1011" s="25"/>
      <c r="G1011" s="26">
        <f t="shared" si="870"/>
        <v>1070000000</v>
      </c>
      <c r="H1011" s="26">
        <f t="shared" si="870"/>
        <v>1069893000</v>
      </c>
      <c r="I1011" s="26">
        <f t="shared" si="870"/>
        <v>0</v>
      </c>
      <c r="J1011" s="26">
        <f t="shared" si="870"/>
        <v>0</v>
      </c>
      <c r="K1011" s="26">
        <f t="shared" si="870"/>
        <v>1070000000</v>
      </c>
      <c r="L1011" s="26">
        <f t="shared" si="870"/>
        <v>1069893000</v>
      </c>
      <c r="M1011" s="26">
        <f t="shared" si="870"/>
        <v>1070000000</v>
      </c>
      <c r="N1011" s="26">
        <f t="shared" si="870"/>
        <v>1069893000</v>
      </c>
      <c r="O1011" s="26">
        <f t="shared" si="870"/>
        <v>0</v>
      </c>
      <c r="P1011" s="26">
        <f t="shared" si="870"/>
        <v>0</v>
      </c>
      <c r="Q1011" s="26">
        <f t="shared" si="870"/>
        <v>1070000000</v>
      </c>
      <c r="R1011" s="26">
        <f t="shared" si="870"/>
        <v>1069893000</v>
      </c>
      <c r="S1011" s="26">
        <f t="shared" si="870"/>
        <v>0</v>
      </c>
      <c r="T1011" s="26">
        <f t="shared" si="870"/>
        <v>0</v>
      </c>
      <c r="U1011" s="26">
        <f t="shared" si="870"/>
        <v>0</v>
      </c>
      <c r="V1011" s="26">
        <f t="shared" si="870"/>
        <v>0</v>
      </c>
      <c r="W1011" s="26">
        <f t="shared" si="870"/>
        <v>0</v>
      </c>
      <c r="X1011" s="26">
        <f t="shared" si="870"/>
        <v>0</v>
      </c>
      <c r="Y1011" s="59"/>
    </row>
    <row r="1012" spans="1:25" ht="24">
      <c r="A1012" s="28" t="s">
        <v>694</v>
      </c>
      <c r="B1012" s="25" t="s">
        <v>609</v>
      </c>
      <c r="C1012" s="25" t="s">
        <v>46</v>
      </c>
      <c r="D1012" s="25" t="s">
        <v>164</v>
      </c>
      <c r="E1012" s="25" t="s">
        <v>695</v>
      </c>
      <c r="F1012" s="25"/>
      <c r="G1012" s="26">
        <f t="shared" si="870"/>
        <v>1070000000</v>
      </c>
      <c r="H1012" s="26">
        <f t="shared" si="870"/>
        <v>1069893000</v>
      </c>
      <c r="I1012" s="26">
        <f t="shared" si="870"/>
        <v>0</v>
      </c>
      <c r="J1012" s="26">
        <f t="shared" si="870"/>
        <v>0</v>
      </c>
      <c r="K1012" s="26">
        <f t="shared" si="870"/>
        <v>1070000000</v>
      </c>
      <c r="L1012" s="26">
        <f t="shared" si="870"/>
        <v>1069893000</v>
      </c>
      <c r="M1012" s="26">
        <f t="shared" si="870"/>
        <v>1070000000</v>
      </c>
      <c r="N1012" s="26">
        <f t="shared" si="870"/>
        <v>1069893000</v>
      </c>
      <c r="O1012" s="26">
        <f t="shared" si="870"/>
        <v>0</v>
      </c>
      <c r="P1012" s="26">
        <f t="shared" si="870"/>
        <v>0</v>
      </c>
      <c r="Q1012" s="26">
        <f t="shared" si="870"/>
        <v>1070000000</v>
      </c>
      <c r="R1012" s="26">
        <f t="shared" si="870"/>
        <v>1069893000</v>
      </c>
      <c r="S1012" s="26">
        <f t="shared" si="870"/>
        <v>0</v>
      </c>
      <c r="T1012" s="26">
        <f t="shared" si="870"/>
        <v>0</v>
      </c>
      <c r="U1012" s="26">
        <f t="shared" si="870"/>
        <v>0</v>
      </c>
      <c r="V1012" s="26">
        <f t="shared" si="870"/>
        <v>0</v>
      </c>
      <c r="W1012" s="26">
        <f t="shared" si="870"/>
        <v>0</v>
      </c>
      <c r="X1012" s="26">
        <f t="shared" si="870"/>
        <v>0</v>
      </c>
      <c r="Y1012" s="59"/>
    </row>
    <row r="1013" spans="1:25" ht="36">
      <c r="A1013" s="50" t="s">
        <v>678</v>
      </c>
      <c r="B1013" s="25" t="s">
        <v>609</v>
      </c>
      <c r="C1013" s="25" t="s">
        <v>46</v>
      </c>
      <c r="D1013" s="25" t="s">
        <v>164</v>
      </c>
      <c r="E1013" s="25" t="s">
        <v>696</v>
      </c>
      <c r="F1013" s="25"/>
      <c r="G1013" s="26">
        <f t="shared" si="870"/>
        <v>1070000000</v>
      </c>
      <c r="H1013" s="26">
        <f t="shared" si="870"/>
        <v>1069893000</v>
      </c>
      <c r="I1013" s="26">
        <f t="shared" si="870"/>
        <v>0</v>
      </c>
      <c r="J1013" s="26">
        <f t="shared" si="870"/>
        <v>0</v>
      </c>
      <c r="K1013" s="26">
        <f t="shared" si="870"/>
        <v>1070000000</v>
      </c>
      <c r="L1013" s="26">
        <f t="shared" si="870"/>
        <v>1069893000</v>
      </c>
      <c r="M1013" s="26">
        <f t="shared" si="870"/>
        <v>1070000000</v>
      </c>
      <c r="N1013" s="26">
        <f t="shared" si="870"/>
        <v>1069893000</v>
      </c>
      <c r="O1013" s="26">
        <f t="shared" si="870"/>
        <v>0</v>
      </c>
      <c r="P1013" s="26">
        <f t="shared" si="870"/>
        <v>0</v>
      </c>
      <c r="Q1013" s="26">
        <f t="shared" si="870"/>
        <v>1070000000</v>
      </c>
      <c r="R1013" s="26">
        <f t="shared" si="870"/>
        <v>1069893000</v>
      </c>
      <c r="S1013" s="26">
        <f t="shared" si="870"/>
        <v>0</v>
      </c>
      <c r="T1013" s="26">
        <f t="shared" si="870"/>
        <v>0</v>
      </c>
      <c r="U1013" s="26">
        <f t="shared" si="870"/>
        <v>0</v>
      </c>
      <c r="V1013" s="26">
        <f t="shared" si="870"/>
        <v>0</v>
      </c>
      <c r="W1013" s="26">
        <f t="shared" si="870"/>
        <v>0</v>
      </c>
      <c r="X1013" s="26">
        <f t="shared" si="870"/>
        <v>0</v>
      </c>
      <c r="Y1013" s="59"/>
    </row>
    <row r="1014" spans="1:25" ht="24">
      <c r="A1014" s="28" t="s">
        <v>670</v>
      </c>
      <c r="B1014" s="25" t="s">
        <v>609</v>
      </c>
      <c r="C1014" s="25" t="s">
        <v>46</v>
      </c>
      <c r="D1014" s="25" t="s">
        <v>164</v>
      </c>
      <c r="E1014" s="25" t="s">
        <v>696</v>
      </c>
      <c r="F1014" s="25" t="s">
        <v>671</v>
      </c>
      <c r="G1014" s="26">
        <v>1070000000</v>
      </c>
      <c r="H1014" s="26">
        <v>1069893000</v>
      </c>
      <c r="I1014" s="26"/>
      <c r="J1014" s="26"/>
      <c r="K1014" s="26">
        <f>G1014+I1014</f>
        <v>1070000000</v>
      </c>
      <c r="L1014" s="26">
        <f>H1014+J1014</f>
        <v>1069893000</v>
      </c>
      <c r="M1014" s="26">
        <v>1070000000</v>
      </c>
      <c r="N1014" s="26">
        <v>1069893000</v>
      </c>
      <c r="O1014" s="26"/>
      <c r="P1014" s="26"/>
      <c r="Q1014" s="26">
        <f>M1014+O1014</f>
        <v>1070000000</v>
      </c>
      <c r="R1014" s="26">
        <f>N1014+P1014</f>
        <v>1069893000</v>
      </c>
      <c r="S1014" s="26"/>
      <c r="T1014" s="26"/>
      <c r="U1014" s="27"/>
      <c r="V1014" s="27"/>
      <c r="W1014" s="26">
        <f>S1014+U1014</f>
        <v>0</v>
      </c>
      <c r="X1014" s="26">
        <f>T1014+V1014</f>
        <v>0</v>
      </c>
      <c r="Y1014" s="59"/>
    </row>
    <row r="1015" spans="1:25">
      <c r="A1015" s="28" t="s">
        <v>189</v>
      </c>
      <c r="B1015" s="24">
        <v>731</v>
      </c>
      <c r="C1015" s="24" t="s">
        <v>63</v>
      </c>
      <c r="D1015" s="25" t="s">
        <v>15</v>
      </c>
      <c r="E1015" s="25"/>
      <c r="F1015" s="25"/>
      <c r="G1015" s="26">
        <f t="shared" ref="G1015:X1015" si="871">G1016+G1025+G1064+G1182</f>
        <v>245252009.41000003</v>
      </c>
      <c r="H1015" s="26">
        <f t="shared" si="871"/>
        <v>78603300</v>
      </c>
      <c r="I1015" s="26">
        <f t="shared" si="871"/>
        <v>0</v>
      </c>
      <c r="J1015" s="26">
        <f t="shared" si="871"/>
        <v>0</v>
      </c>
      <c r="K1015" s="26">
        <f t="shared" si="871"/>
        <v>245252009.41000003</v>
      </c>
      <c r="L1015" s="26">
        <f t="shared" si="871"/>
        <v>78603300</v>
      </c>
      <c r="M1015" s="26">
        <f t="shared" si="871"/>
        <v>468009248.69</v>
      </c>
      <c r="N1015" s="26">
        <f t="shared" si="871"/>
        <v>316015096.88</v>
      </c>
      <c r="O1015" s="26">
        <f t="shared" si="871"/>
        <v>0</v>
      </c>
      <c r="P1015" s="26">
        <f t="shared" si="871"/>
        <v>0</v>
      </c>
      <c r="Q1015" s="26">
        <f t="shared" si="871"/>
        <v>468009248.69</v>
      </c>
      <c r="R1015" s="26">
        <f t="shared" si="871"/>
        <v>316015096.88</v>
      </c>
      <c r="S1015" s="26">
        <f t="shared" si="871"/>
        <v>137329660.19</v>
      </c>
      <c r="T1015" s="26">
        <f t="shared" si="871"/>
        <v>0</v>
      </c>
      <c r="U1015" s="27">
        <f t="shared" si="871"/>
        <v>0</v>
      </c>
      <c r="V1015" s="27">
        <f t="shared" si="871"/>
        <v>0</v>
      </c>
      <c r="W1015" s="27">
        <f t="shared" si="871"/>
        <v>137329660.19</v>
      </c>
      <c r="X1015" s="27">
        <f t="shared" si="871"/>
        <v>0</v>
      </c>
      <c r="Y1015" s="59"/>
    </row>
    <row r="1016" spans="1:25" hidden="1">
      <c r="A1016" s="28" t="s">
        <v>225</v>
      </c>
      <c r="B1016" s="24">
        <v>731</v>
      </c>
      <c r="C1016" s="24" t="s">
        <v>63</v>
      </c>
      <c r="D1016" s="25" t="s">
        <v>18</v>
      </c>
      <c r="E1016" s="25"/>
      <c r="F1016" s="25"/>
      <c r="G1016" s="26">
        <f>G1017</f>
        <v>0</v>
      </c>
      <c r="H1016" s="26">
        <f>H1017</f>
        <v>0</v>
      </c>
      <c r="I1016" s="26">
        <f t="shared" ref="I1016:L1017" si="872">I1017</f>
        <v>0</v>
      </c>
      <c r="J1016" s="26">
        <f t="shared" si="872"/>
        <v>0</v>
      </c>
      <c r="K1016" s="26">
        <f t="shared" si="872"/>
        <v>0</v>
      </c>
      <c r="L1016" s="26">
        <f t="shared" si="872"/>
        <v>0</v>
      </c>
      <c r="M1016" s="26">
        <f>M1017</f>
        <v>0</v>
      </c>
      <c r="N1016" s="26">
        <f>N1017</f>
        <v>0</v>
      </c>
      <c r="O1016" s="26">
        <f t="shared" ref="O1016:R1017" si="873">O1017</f>
        <v>0</v>
      </c>
      <c r="P1016" s="26">
        <f t="shared" si="873"/>
        <v>0</v>
      </c>
      <c r="Q1016" s="26">
        <f t="shared" si="873"/>
        <v>0</v>
      </c>
      <c r="R1016" s="26">
        <f t="shared" si="873"/>
        <v>0</v>
      </c>
      <c r="S1016" s="26">
        <f>S1017</f>
        <v>0</v>
      </c>
      <c r="T1016" s="26">
        <f>T1017</f>
        <v>0</v>
      </c>
      <c r="U1016" s="27">
        <f t="shared" ref="U1016:X1017" si="874">U1017</f>
        <v>0</v>
      </c>
      <c r="V1016" s="27">
        <f t="shared" si="874"/>
        <v>0</v>
      </c>
      <c r="W1016" s="27">
        <f t="shared" si="874"/>
        <v>0</v>
      </c>
      <c r="X1016" s="27">
        <f t="shared" si="874"/>
        <v>0</v>
      </c>
      <c r="Y1016" s="59"/>
    </row>
    <row r="1017" spans="1:25" ht="24" hidden="1">
      <c r="A1017" s="28" t="s">
        <v>638</v>
      </c>
      <c r="B1017" s="25">
        <v>731</v>
      </c>
      <c r="C1017" s="25" t="s">
        <v>63</v>
      </c>
      <c r="D1017" s="25" t="s">
        <v>18</v>
      </c>
      <c r="E1017" s="25" t="s">
        <v>639</v>
      </c>
      <c r="F1017" s="25"/>
      <c r="G1017" s="26">
        <f>G1018</f>
        <v>0</v>
      </c>
      <c r="H1017" s="26">
        <f>H1018</f>
        <v>0</v>
      </c>
      <c r="I1017" s="26">
        <f t="shared" si="872"/>
        <v>0</v>
      </c>
      <c r="J1017" s="26">
        <f t="shared" si="872"/>
        <v>0</v>
      </c>
      <c r="K1017" s="26">
        <f t="shared" si="872"/>
        <v>0</v>
      </c>
      <c r="L1017" s="26">
        <f t="shared" si="872"/>
        <v>0</v>
      </c>
      <c r="M1017" s="26">
        <f>M1018</f>
        <v>0</v>
      </c>
      <c r="N1017" s="26">
        <f>N1018</f>
        <v>0</v>
      </c>
      <c r="O1017" s="26">
        <f t="shared" si="873"/>
        <v>0</v>
      </c>
      <c r="P1017" s="26">
        <f t="shared" si="873"/>
        <v>0</v>
      </c>
      <c r="Q1017" s="26">
        <f t="shared" si="873"/>
        <v>0</v>
      </c>
      <c r="R1017" s="26">
        <f t="shared" si="873"/>
        <v>0</v>
      </c>
      <c r="S1017" s="26">
        <f>S1018</f>
        <v>0</v>
      </c>
      <c r="T1017" s="26">
        <f>T1018</f>
        <v>0</v>
      </c>
      <c r="U1017" s="27">
        <f t="shared" si="874"/>
        <v>0</v>
      </c>
      <c r="V1017" s="27">
        <f t="shared" si="874"/>
        <v>0</v>
      </c>
      <c r="W1017" s="27">
        <f t="shared" si="874"/>
        <v>0</v>
      </c>
      <c r="X1017" s="27">
        <f t="shared" si="874"/>
        <v>0</v>
      </c>
      <c r="Y1017" s="59"/>
    </row>
    <row r="1018" spans="1:25" ht="24" hidden="1">
      <c r="A1018" s="28" t="s">
        <v>697</v>
      </c>
      <c r="B1018" s="25">
        <v>731</v>
      </c>
      <c r="C1018" s="25" t="s">
        <v>63</v>
      </c>
      <c r="D1018" s="25" t="s">
        <v>18</v>
      </c>
      <c r="E1018" s="25" t="s">
        <v>698</v>
      </c>
      <c r="F1018" s="25"/>
      <c r="G1018" s="26">
        <f t="shared" ref="G1018:X1018" si="875">G1019+G1022</f>
        <v>0</v>
      </c>
      <c r="H1018" s="26">
        <f t="shared" si="875"/>
        <v>0</v>
      </c>
      <c r="I1018" s="26">
        <f t="shared" si="875"/>
        <v>0</v>
      </c>
      <c r="J1018" s="26">
        <f t="shared" si="875"/>
        <v>0</v>
      </c>
      <c r="K1018" s="26">
        <f t="shared" si="875"/>
        <v>0</v>
      </c>
      <c r="L1018" s="26">
        <f t="shared" si="875"/>
        <v>0</v>
      </c>
      <c r="M1018" s="26">
        <f t="shared" si="875"/>
        <v>0</v>
      </c>
      <c r="N1018" s="26">
        <f t="shared" si="875"/>
        <v>0</v>
      </c>
      <c r="O1018" s="26">
        <f t="shared" si="875"/>
        <v>0</v>
      </c>
      <c r="P1018" s="26">
        <f t="shared" si="875"/>
        <v>0</v>
      </c>
      <c r="Q1018" s="26">
        <f t="shared" si="875"/>
        <v>0</v>
      </c>
      <c r="R1018" s="26">
        <f t="shared" si="875"/>
        <v>0</v>
      </c>
      <c r="S1018" s="26">
        <f t="shared" si="875"/>
        <v>0</v>
      </c>
      <c r="T1018" s="26">
        <f t="shared" si="875"/>
        <v>0</v>
      </c>
      <c r="U1018" s="27">
        <f t="shared" si="875"/>
        <v>0</v>
      </c>
      <c r="V1018" s="27">
        <f t="shared" si="875"/>
        <v>0</v>
      </c>
      <c r="W1018" s="27">
        <f t="shared" si="875"/>
        <v>0</v>
      </c>
      <c r="X1018" s="27">
        <f t="shared" si="875"/>
        <v>0</v>
      </c>
      <c r="Y1018" s="59"/>
    </row>
    <row r="1019" spans="1:25" ht="24" hidden="1">
      <c r="A1019" s="28" t="s">
        <v>699</v>
      </c>
      <c r="B1019" s="25">
        <v>731</v>
      </c>
      <c r="C1019" s="25" t="s">
        <v>63</v>
      </c>
      <c r="D1019" s="25" t="s">
        <v>18</v>
      </c>
      <c r="E1019" s="25" t="s">
        <v>700</v>
      </c>
      <c r="F1019" s="25"/>
      <c r="G1019" s="26">
        <f t="shared" ref="G1019:X1019" si="876">G1020</f>
        <v>0</v>
      </c>
      <c r="H1019" s="26">
        <f t="shared" si="876"/>
        <v>0</v>
      </c>
      <c r="I1019" s="26">
        <f t="shared" si="876"/>
        <v>0</v>
      </c>
      <c r="J1019" s="26">
        <f t="shared" si="876"/>
        <v>0</v>
      </c>
      <c r="K1019" s="26">
        <f t="shared" si="876"/>
        <v>0</v>
      </c>
      <c r="L1019" s="26">
        <f t="shared" si="876"/>
        <v>0</v>
      </c>
      <c r="M1019" s="26">
        <f t="shared" si="876"/>
        <v>0</v>
      </c>
      <c r="N1019" s="26">
        <f t="shared" si="876"/>
        <v>0</v>
      </c>
      <c r="O1019" s="26">
        <f t="shared" si="876"/>
        <v>0</v>
      </c>
      <c r="P1019" s="26">
        <f t="shared" si="876"/>
        <v>0</v>
      </c>
      <c r="Q1019" s="26">
        <f t="shared" si="876"/>
        <v>0</v>
      </c>
      <c r="R1019" s="26">
        <f t="shared" si="876"/>
        <v>0</v>
      </c>
      <c r="S1019" s="26">
        <f t="shared" si="876"/>
        <v>0</v>
      </c>
      <c r="T1019" s="26">
        <f t="shared" si="876"/>
        <v>0</v>
      </c>
      <c r="U1019" s="27">
        <f t="shared" si="876"/>
        <v>0</v>
      </c>
      <c r="V1019" s="27">
        <f t="shared" si="876"/>
        <v>0</v>
      </c>
      <c r="W1019" s="27">
        <f t="shared" si="876"/>
        <v>0</v>
      </c>
      <c r="X1019" s="27">
        <f t="shared" si="876"/>
        <v>0</v>
      </c>
      <c r="Y1019" s="59"/>
    </row>
    <row r="1020" spans="1:25" s="48" customFormat="1" ht="24" hidden="1">
      <c r="A1020" s="29" t="s">
        <v>701</v>
      </c>
      <c r="B1020" s="25">
        <v>731</v>
      </c>
      <c r="C1020" s="25" t="s">
        <v>63</v>
      </c>
      <c r="D1020" s="25" t="s">
        <v>18</v>
      </c>
      <c r="E1020" s="25" t="s">
        <v>702</v>
      </c>
      <c r="F1020" s="25"/>
      <c r="G1020" s="26">
        <f t="shared" ref="G1020:H1020" si="877">SUM(G1021:G1021)</f>
        <v>0</v>
      </c>
      <c r="H1020" s="26">
        <f t="shared" si="877"/>
        <v>0</v>
      </c>
      <c r="I1020" s="26">
        <f t="shared" ref="I1020:J1020" si="878">SUM(I1021:I1021)</f>
        <v>0</v>
      </c>
      <c r="J1020" s="26">
        <f t="shared" si="878"/>
        <v>0</v>
      </c>
      <c r="K1020" s="26">
        <f>K1021</f>
        <v>0</v>
      </c>
      <c r="L1020" s="26">
        <f>L1021</f>
        <v>0</v>
      </c>
      <c r="M1020" s="26">
        <f t="shared" ref="M1020:P1020" si="879">SUM(M1021:M1021)</f>
        <v>0</v>
      </c>
      <c r="N1020" s="26">
        <f t="shared" si="879"/>
        <v>0</v>
      </c>
      <c r="O1020" s="26">
        <f t="shared" si="879"/>
        <v>0</v>
      </c>
      <c r="P1020" s="26">
        <f t="shared" si="879"/>
        <v>0</v>
      </c>
      <c r="Q1020" s="26">
        <f>Q1021</f>
        <v>0</v>
      </c>
      <c r="R1020" s="26">
        <f>R1021</f>
        <v>0</v>
      </c>
      <c r="S1020" s="26">
        <f t="shared" ref="S1020:V1020" si="880">SUM(S1021:S1021)</f>
        <v>0</v>
      </c>
      <c r="T1020" s="26">
        <f t="shared" si="880"/>
        <v>0</v>
      </c>
      <c r="U1020" s="27">
        <f t="shared" si="880"/>
        <v>0</v>
      </c>
      <c r="V1020" s="27">
        <f t="shared" si="880"/>
        <v>0</v>
      </c>
      <c r="W1020" s="27">
        <f>W1021</f>
        <v>0</v>
      </c>
      <c r="X1020" s="27">
        <f>X1021</f>
        <v>0</v>
      </c>
      <c r="Y1020" s="59"/>
    </row>
    <row r="1021" spans="1:25" s="48" customFormat="1" ht="24" hidden="1">
      <c r="A1021" s="28" t="s">
        <v>30</v>
      </c>
      <c r="B1021" s="25">
        <v>731</v>
      </c>
      <c r="C1021" s="25" t="s">
        <v>63</v>
      </c>
      <c r="D1021" s="25" t="s">
        <v>18</v>
      </c>
      <c r="E1021" s="25" t="s">
        <v>702</v>
      </c>
      <c r="F1021" s="25" t="s">
        <v>646</v>
      </c>
      <c r="G1021" s="26">
        <v>0</v>
      </c>
      <c r="H1021" s="26"/>
      <c r="I1021" s="26"/>
      <c r="J1021" s="26"/>
      <c r="K1021" s="26">
        <f>G1021+I1021</f>
        <v>0</v>
      </c>
      <c r="L1021" s="26">
        <f>H1021+J1021</f>
        <v>0</v>
      </c>
      <c r="M1021" s="26">
        <v>0</v>
      </c>
      <c r="N1021" s="26"/>
      <c r="O1021" s="26"/>
      <c r="P1021" s="26"/>
      <c r="Q1021" s="26">
        <f>M1021+O1021</f>
        <v>0</v>
      </c>
      <c r="R1021" s="26">
        <f>N1021+P1021</f>
        <v>0</v>
      </c>
      <c r="S1021" s="26">
        <v>0</v>
      </c>
      <c r="T1021" s="26"/>
      <c r="U1021" s="27"/>
      <c r="V1021" s="27"/>
      <c r="W1021" s="27">
        <f>S1021+U1021</f>
        <v>0</v>
      </c>
      <c r="X1021" s="27">
        <f>T1021+V1021</f>
        <v>0</v>
      </c>
      <c r="Y1021" s="59"/>
    </row>
    <row r="1022" spans="1:25" ht="24" hidden="1">
      <c r="A1022" s="28" t="s">
        <v>703</v>
      </c>
      <c r="B1022" s="25">
        <v>731</v>
      </c>
      <c r="C1022" s="25" t="s">
        <v>63</v>
      </c>
      <c r="D1022" s="25" t="s">
        <v>18</v>
      </c>
      <c r="E1022" s="25" t="s">
        <v>704</v>
      </c>
      <c r="F1022" s="25"/>
      <c r="G1022" s="26">
        <f t="shared" ref="G1022:X1023" si="881">G1023</f>
        <v>0</v>
      </c>
      <c r="H1022" s="26">
        <f t="shared" si="881"/>
        <v>0</v>
      </c>
      <c r="I1022" s="26">
        <f t="shared" si="881"/>
        <v>0</v>
      </c>
      <c r="J1022" s="26">
        <f t="shared" si="881"/>
        <v>0</v>
      </c>
      <c r="K1022" s="26">
        <f t="shared" si="881"/>
        <v>0</v>
      </c>
      <c r="L1022" s="26">
        <f t="shared" si="881"/>
        <v>0</v>
      </c>
      <c r="M1022" s="26">
        <f t="shared" si="881"/>
        <v>0</v>
      </c>
      <c r="N1022" s="26">
        <f t="shared" si="881"/>
        <v>0</v>
      </c>
      <c r="O1022" s="26">
        <f t="shared" si="881"/>
        <v>0</v>
      </c>
      <c r="P1022" s="26">
        <f t="shared" si="881"/>
        <v>0</v>
      </c>
      <c r="Q1022" s="26">
        <f t="shared" si="881"/>
        <v>0</v>
      </c>
      <c r="R1022" s="26">
        <f t="shared" si="881"/>
        <v>0</v>
      </c>
      <c r="S1022" s="26">
        <f t="shared" si="881"/>
        <v>0</v>
      </c>
      <c r="T1022" s="26">
        <f t="shared" si="881"/>
        <v>0</v>
      </c>
      <c r="U1022" s="26">
        <f t="shared" si="881"/>
        <v>0</v>
      </c>
      <c r="V1022" s="26">
        <f t="shared" si="881"/>
        <v>0</v>
      </c>
      <c r="W1022" s="26">
        <f t="shared" si="881"/>
        <v>0</v>
      </c>
      <c r="X1022" s="26">
        <f t="shared" si="881"/>
        <v>0</v>
      </c>
      <c r="Y1022" s="59"/>
    </row>
    <row r="1023" spans="1:25" ht="24" hidden="1">
      <c r="A1023" s="29" t="s">
        <v>705</v>
      </c>
      <c r="B1023" s="25">
        <v>731</v>
      </c>
      <c r="C1023" s="25" t="s">
        <v>63</v>
      </c>
      <c r="D1023" s="25" t="s">
        <v>18</v>
      </c>
      <c r="E1023" s="25" t="s">
        <v>706</v>
      </c>
      <c r="F1023" s="25"/>
      <c r="G1023" s="26">
        <f t="shared" si="881"/>
        <v>0</v>
      </c>
      <c r="H1023" s="26">
        <f t="shared" si="881"/>
        <v>0</v>
      </c>
      <c r="I1023" s="26">
        <f t="shared" si="881"/>
        <v>0</v>
      </c>
      <c r="J1023" s="26">
        <f t="shared" si="881"/>
        <v>0</v>
      </c>
      <c r="K1023" s="26">
        <f>K1024</f>
        <v>0</v>
      </c>
      <c r="L1023" s="26">
        <f t="shared" si="881"/>
        <v>0</v>
      </c>
      <c r="M1023" s="26">
        <f t="shared" si="881"/>
        <v>0</v>
      </c>
      <c r="N1023" s="26">
        <f t="shared" si="881"/>
        <v>0</v>
      </c>
      <c r="O1023" s="26">
        <f t="shared" si="881"/>
        <v>0</v>
      </c>
      <c r="P1023" s="26">
        <f t="shared" si="881"/>
        <v>0</v>
      </c>
      <c r="Q1023" s="26">
        <f>Q1024</f>
        <v>0</v>
      </c>
      <c r="R1023" s="26">
        <f t="shared" si="881"/>
        <v>0</v>
      </c>
      <c r="S1023" s="26">
        <f t="shared" si="881"/>
        <v>0</v>
      </c>
      <c r="T1023" s="26">
        <f t="shared" si="881"/>
        <v>0</v>
      </c>
      <c r="U1023" s="27">
        <f t="shared" si="881"/>
        <v>0</v>
      </c>
      <c r="V1023" s="27">
        <f t="shared" si="881"/>
        <v>0</v>
      </c>
      <c r="W1023" s="27">
        <f>W1024</f>
        <v>0</v>
      </c>
      <c r="X1023" s="27">
        <f t="shared" si="881"/>
        <v>0</v>
      </c>
      <c r="Y1023" s="59"/>
    </row>
    <row r="1024" spans="1:25" ht="24" hidden="1">
      <c r="A1024" s="28" t="s">
        <v>30</v>
      </c>
      <c r="B1024" s="25">
        <v>731</v>
      </c>
      <c r="C1024" s="25" t="s">
        <v>63</v>
      </c>
      <c r="D1024" s="25" t="s">
        <v>18</v>
      </c>
      <c r="E1024" s="25" t="s">
        <v>706</v>
      </c>
      <c r="F1024" s="25" t="s">
        <v>646</v>
      </c>
      <c r="G1024" s="26">
        <v>0</v>
      </c>
      <c r="H1024" s="26"/>
      <c r="I1024" s="26"/>
      <c r="J1024" s="26"/>
      <c r="K1024" s="26">
        <f>G1024+I1024</f>
        <v>0</v>
      </c>
      <c r="L1024" s="26">
        <f>H1024+J1024</f>
        <v>0</v>
      </c>
      <c r="M1024" s="26">
        <v>0</v>
      </c>
      <c r="N1024" s="26"/>
      <c r="O1024" s="26"/>
      <c r="P1024" s="26"/>
      <c r="Q1024" s="26">
        <f>M1024+O1024</f>
        <v>0</v>
      </c>
      <c r="R1024" s="26">
        <f>N1024+P1024</f>
        <v>0</v>
      </c>
      <c r="S1024" s="26">
        <v>0</v>
      </c>
      <c r="T1024" s="26"/>
      <c r="U1024" s="27"/>
      <c r="V1024" s="27"/>
      <c r="W1024" s="27">
        <f>S1024+U1024</f>
        <v>0</v>
      </c>
      <c r="X1024" s="27">
        <f>T1024+V1024</f>
        <v>0</v>
      </c>
      <c r="Y1024" s="59"/>
    </row>
    <row r="1025" spans="1:25">
      <c r="A1025" s="28" t="s">
        <v>190</v>
      </c>
      <c r="B1025" s="25" t="s">
        <v>609</v>
      </c>
      <c r="C1025" s="25" t="s">
        <v>63</v>
      </c>
      <c r="D1025" s="25" t="s">
        <v>20</v>
      </c>
      <c r="E1025" s="25"/>
      <c r="F1025" s="25"/>
      <c r="G1025" s="26">
        <f t="shared" ref="G1025:X1025" si="882">G1036+G1026</f>
        <v>12158598</v>
      </c>
      <c r="H1025" s="26">
        <f t="shared" si="882"/>
        <v>0</v>
      </c>
      <c r="I1025" s="26">
        <f t="shared" si="882"/>
        <v>0</v>
      </c>
      <c r="J1025" s="26">
        <f t="shared" si="882"/>
        <v>0</v>
      </c>
      <c r="K1025" s="26">
        <f t="shared" si="882"/>
        <v>12158598</v>
      </c>
      <c r="L1025" s="26">
        <f t="shared" si="882"/>
        <v>0</v>
      </c>
      <c r="M1025" s="26">
        <f t="shared" si="882"/>
        <v>88004600</v>
      </c>
      <c r="N1025" s="26">
        <f t="shared" si="882"/>
        <v>87495800</v>
      </c>
      <c r="O1025" s="26">
        <f t="shared" si="882"/>
        <v>0</v>
      </c>
      <c r="P1025" s="26">
        <f t="shared" si="882"/>
        <v>0</v>
      </c>
      <c r="Q1025" s="26">
        <f t="shared" si="882"/>
        <v>88004600</v>
      </c>
      <c r="R1025" s="26">
        <f t="shared" si="882"/>
        <v>87495800</v>
      </c>
      <c r="S1025" s="26">
        <f t="shared" si="882"/>
        <v>500000</v>
      </c>
      <c r="T1025" s="26">
        <f t="shared" si="882"/>
        <v>0</v>
      </c>
      <c r="U1025" s="26">
        <f t="shared" si="882"/>
        <v>0</v>
      </c>
      <c r="V1025" s="26">
        <f t="shared" si="882"/>
        <v>0</v>
      </c>
      <c r="W1025" s="26">
        <f t="shared" si="882"/>
        <v>500000</v>
      </c>
      <c r="X1025" s="26">
        <f t="shared" si="882"/>
        <v>0</v>
      </c>
      <c r="Y1025" s="59"/>
    </row>
    <row r="1026" spans="1:25" ht="24">
      <c r="A1026" s="28" t="s">
        <v>21</v>
      </c>
      <c r="B1026" s="25">
        <v>731</v>
      </c>
      <c r="C1026" s="25" t="s">
        <v>63</v>
      </c>
      <c r="D1026" s="25" t="s">
        <v>20</v>
      </c>
      <c r="E1026" s="25" t="s">
        <v>22</v>
      </c>
      <c r="F1026" s="25"/>
      <c r="G1026" s="26">
        <f t="shared" ref="G1026:X1032" si="883">G1027</f>
        <v>0</v>
      </c>
      <c r="H1026" s="26">
        <f t="shared" si="883"/>
        <v>0</v>
      </c>
      <c r="I1026" s="26">
        <f t="shared" si="883"/>
        <v>0</v>
      </c>
      <c r="J1026" s="26">
        <f t="shared" si="883"/>
        <v>0</v>
      </c>
      <c r="K1026" s="26">
        <f t="shared" si="883"/>
        <v>0</v>
      </c>
      <c r="L1026" s="26">
        <f t="shared" si="883"/>
        <v>0</v>
      </c>
      <c r="M1026" s="26">
        <f t="shared" si="883"/>
        <v>87504600</v>
      </c>
      <c r="N1026" s="26">
        <f t="shared" si="883"/>
        <v>87495800</v>
      </c>
      <c r="O1026" s="26">
        <f t="shared" si="883"/>
        <v>0</v>
      </c>
      <c r="P1026" s="26">
        <f t="shared" si="883"/>
        <v>0</v>
      </c>
      <c r="Q1026" s="26">
        <f t="shared" si="883"/>
        <v>87504600</v>
      </c>
      <c r="R1026" s="26">
        <f t="shared" si="883"/>
        <v>87495800</v>
      </c>
      <c r="S1026" s="26">
        <f t="shared" si="883"/>
        <v>0</v>
      </c>
      <c r="T1026" s="26">
        <f t="shared" si="883"/>
        <v>0</v>
      </c>
      <c r="U1026" s="26">
        <f t="shared" si="883"/>
        <v>0</v>
      </c>
      <c r="V1026" s="26">
        <f t="shared" si="883"/>
        <v>0</v>
      </c>
      <c r="W1026" s="26">
        <f t="shared" si="883"/>
        <v>0</v>
      </c>
      <c r="X1026" s="26">
        <f t="shared" si="883"/>
        <v>0</v>
      </c>
      <c r="Y1026" s="59"/>
    </row>
    <row r="1027" spans="1:25" ht="24">
      <c r="A1027" s="28" t="s">
        <v>611</v>
      </c>
      <c r="B1027" s="25">
        <v>731</v>
      </c>
      <c r="C1027" s="25" t="s">
        <v>63</v>
      </c>
      <c r="D1027" s="25" t="s">
        <v>20</v>
      </c>
      <c r="E1027" s="25" t="s">
        <v>612</v>
      </c>
      <c r="F1027" s="25"/>
      <c r="G1027" s="26">
        <f t="shared" ref="G1027:X1027" si="884">G1031+G1028</f>
        <v>0</v>
      </c>
      <c r="H1027" s="26">
        <f t="shared" si="884"/>
        <v>0</v>
      </c>
      <c r="I1027" s="26">
        <f t="shared" si="884"/>
        <v>0</v>
      </c>
      <c r="J1027" s="26">
        <f t="shared" si="884"/>
        <v>0</v>
      </c>
      <c r="K1027" s="26">
        <f t="shared" si="884"/>
        <v>0</v>
      </c>
      <c r="L1027" s="26">
        <f t="shared" si="884"/>
        <v>0</v>
      </c>
      <c r="M1027" s="26">
        <f t="shared" si="884"/>
        <v>87504600</v>
      </c>
      <c r="N1027" s="26">
        <f t="shared" si="884"/>
        <v>87495800</v>
      </c>
      <c r="O1027" s="26">
        <f t="shared" si="884"/>
        <v>0</v>
      </c>
      <c r="P1027" s="26">
        <f t="shared" si="884"/>
        <v>0</v>
      </c>
      <c r="Q1027" s="26">
        <f t="shared" si="884"/>
        <v>87504600</v>
      </c>
      <c r="R1027" s="26">
        <f t="shared" si="884"/>
        <v>87495800</v>
      </c>
      <c r="S1027" s="26">
        <f t="shared" si="884"/>
        <v>0</v>
      </c>
      <c r="T1027" s="26">
        <f t="shared" si="884"/>
        <v>0</v>
      </c>
      <c r="U1027" s="26">
        <f t="shared" si="884"/>
        <v>0</v>
      </c>
      <c r="V1027" s="26">
        <f t="shared" si="884"/>
        <v>0</v>
      </c>
      <c r="W1027" s="26">
        <f t="shared" si="884"/>
        <v>0</v>
      </c>
      <c r="X1027" s="26">
        <f t="shared" si="884"/>
        <v>0</v>
      </c>
      <c r="Y1027" s="59"/>
    </row>
    <row r="1028" spans="1:25" ht="24">
      <c r="A1028" s="28" t="s">
        <v>694</v>
      </c>
      <c r="B1028" s="25">
        <v>731</v>
      </c>
      <c r="C1028" s="25" t="s">
        <v>63</v>
      </c>
      <c r="D1028" s="25" t="s">
        <v>20</v>
      </c>
      <c r="E1028" s="25" t="s">
        <v>695</v>
      </c>
      <c r="F1028" s="25"/>
      <c r="G1028" s="26">
        <f t="shared" ref="G1028:X1029" si="885">G1029</f>
        <v>0</v>
      </c>
      <c r="H1028" s="26">
        <f t="shared" si="885"/>
        <v>0</v>
      </c>
      <c r="I1028" s="26">
        <f t="shared" si="885"/>
        <v>0</v>
      </c>
      <c r="J1028" s="26">
        <f t="shared" si="885"/>
        <v>0</v>
      </c>
      <c r="K1028" s="26">
        <f t="shared" si="885"/>
        <v>0</v>
      </c>
      <c r="L1028" s="26">
        <f t="shared" si="885"/>
        <v>0</v>
      </c>
      <c r="M1028" s="26">
        <f t="shared" si="885"/>
        <v>87504600</v>
      </c>
      <c r="N1028" s="26">
        <f t="shared" si="885"/>
        <v>87495800</v>
      </c>
      <c r="O1028" s="26">
        <f t="shared" si="885"/>
        <v>0</v>
      </c>
      <c r="P1028" s="26">
        <f t="shared" si="885"/>
        <v>0</v>
      </c>
      <c r="Q1028" s="26">
        <f t="shared" si="885"/>
        <v>87504600</v>
      </c>
      <c r="R1028" s="26">
        <f t="shared" si="885"/>
        <v>87495800</v>
      </c>
      <c r="S1028" s="26">
        <f t="shared" si="885"/>
        <v>0</v>
      </c>
      <c r="T1028" s="26">
        <f t="shared" si="885"/>
        <v>0</v>
      </c>
      <c r="U1028" s="26">
        <f t="shared" si="885"/>
        <v>0</v>
      </c>
      <c r="V1028" s="26">
        <f t="shared" si="885"/>
        <v>0</v>
      </c>
      <c r="W1028" s="26">
        <f t="shared" si="885"/>
        <v>0</v>
      </c>
      <c r="X1028" s="26">
        <f t="shared" si="885"/>
        <v>0</v>
      </c>
      <c r="Y1028" s="59"/>
    </row>
    <row r="1029" spans="1:25" ht="36">
      <c r="A1029" s="50" t="s">
        <v>678</v>
      </c>
      <c r="B1029" s="25">
        <v>731</v>
      </c>
      <c r="C1029" s="25" t="s">
        <v>63</v>
      </c>
      <c r="D1029" s="25" t="s">
        <v>20</v>
      </c>
      <c r="E1029" s="25" t="s">
        <v>696</v>
      </c>
      <c r="F1029" s="25"/>
      <c r="G1029" s="26">
        <f t="shared" si="885"/>
        <v>0</v>
      </c>
      <c r="H1029" s="26">
        <f t="shared" si="885"/>
        <v>0</v>
      </c>
      <c r="I1029" s="26">
        <f t="shared" si="885"/>
        <v>0</v>
      </c>
      <c r="J1029" s="26">
        <f t="shared" si="885"/>
        <v>0</v>
      </c>
      <c r="K1029" s="26">
        <f>K1030</f>
        <v>0</v>
      </c>
      <c r="L1029" s="26">
        <f t="shared" si="885"/>
        <v>0</v>
      </c>
      <c r="M1029" s="26">
        <f t="shared" si="885"/>
        <v>87504600</v>
      </c>
      <c r="N1029" s="26">
        <f t="shared" si="885"/>
        <v>87495800</v>
      </c>
      <c r="O1029" s="26">
        <f t="shared" si="885"/>
        <v>0</v>
      </c>
      <c r="P1029" s="26">
        <f t="shared" si="885"/>
        <v>0</v>
      </c>
      <c r="Q1029" s="26">
        <f t="shared" si="885"/>
        <v>87504600</v>
      </c>
      <c r="R1029" s="26">
        <f t="shared" si="885"/>
        <v>87495800</v>
      </c>
      <c r="S1029" s="26">
        <f t="shared" si="885"/>
        <v>0</v>
      </c>
      <c r="T1029" s="26">
        <f t="shared" si="885"/>
        <v>0</v>
      </c>
      <c r="U1029" s="26">
        <f t="shared" si="885"/>
        <v>0</v>
      </c>
      <c r="V1029" s="26">
        <f t="shared" si="885"/>
        <v>0</v>
      </c>
      <c r="W1029" s="26">
        <f t="shared" si="885"/>
        <v>0</v>
      </c>
      <c r="X1029" s="26">
        <f t="shared" si="885"/>
        <v>0</v>
      </c>
      <c r="Y1029" s="59"/>
    </row>
    <row r="1030" spans="1:25" ht="24">
      <c r="A1030" s="28" t="s">
        <v>670</v>
      </c>
      <c r="B1030" s="25">
        <v>731</v>
      </c>
      <c r="C1030" s="25" t="s">
        <v>63</v>
      </c>
      <c r="D1030" s="25" t="s">
        <v>20</v>
      </c>
      <c r="E1030" s="25" t="s">
        <v>696</v>
      </c>
      <c r="F1030" s="25" t="s">
        <v>671</v>
      </c>
      <c r="G1030" s="26"/>
      <c r="H1030" s="26"/>
      <c r="I1030" s="26"/>
      <c r="J1030" s="26"/>
      <c r="K1030" s="26">
        <f>G1030+I1030</f>
        <v>0</v>
      </c>
      <c r="L1030" s="26">
        <f>H1030+J1030</f>
        <v>0</v>
      </c>
      <c r="M1030" s="26">
        <v>87504600</v>
      </c>
      <c r="N1030" s="26">
        <v>87495800</v>
      </c>
      <c r="O1030" s="26"/>
      <c r="P1030" s="26"/>
      <c r="Q1030" s="26">
        <f>M1030+O1030</f>
        <v>87504600</v>
      </c>
      <c r="R1030" s="26">
        <f>N1030+P1030</f>
        <v>87495800</v>
      </c>
      <c r="S1030" s="26"/>
      <c r="T1030" s="26"/>
      <c r="U1030" s="26"/>
      <c r="V1030" s="26"/>
      <c r="W1030" s="26">
        <f>S1030+U1030</f>
        <v>0</v>
      </c>
      <c r="X1030" s="26">
        <f>T1030+V1030</f>
        <v>0</v>
      </c>
      <c r="Y1030" s="59"/>
    </row>
    <row r="1031" spans="1:25" ht="17.25" hidden="1" customHeight="1">
      <c r="A1031" s="28" t="s">
        <v>707</v>
      </c>
      <c r="B1031" s="25">
        <v>731</v>
      </c>
      <c r="C1031" s="25" t="s">
        <v>63</v>
      </c>
      <c r="D1031" s="25" t="s">
        <v>20</v>
      </c>
      <c r="E1031" s="25" t="s">
        <v>708</v>
      </c>
      <c r="F1031" s="25"/>
      <c r="G1031" s="26">
        <f t="shared" ref="G1031:X1031" si="886">G1032+G1034</f>
        <v>0</v>
      </c>
      <c r="H1031" s="26">
        <f t="shared" si="886"/>
        <v>0</v>
      </c>
      <c r="I1031" s="26">
        <f t="shared" si="886"/>
        <v>0</v>
      </c>
      <c r="J1031" s="26">
        <f t="shared" si="886"/>
        <v>0</v>
      </c>
      <c r="K1031" s="26">
        <f t="shared" si="886"/>
        <v>0</v>
      </c>
      <c r="L1031" s="26">
        <f t="shared" si="886"/>
        <v>0</v>
      </c>
      <c r="M1031" s="26">
        <f t="shared" si="886"/>
        <v>0</v>
      </c>
      <c r="N1031" s="26">
        <f t="shared" si="886"/>
        <v>0</v>
      </c>
      <c r="O1031" s="26">
        <f t="shared" si="886"/>
        <v>0</v>
      </c>
      <c r="P1031" s="26">
        <f t="shared" si="886"/>
        <v>0</v>
      </c>
      <c r="Q1031" s="26">
        <f t="shared" si="886"/>
        <v>0</v>
      </c>
      <c r="R1031" s="26">
        <f t="shared" si="886"/>
        <v>0</v>
      </c>
      <c r="S1031" s="26">
        <f t="shared" si="886"/>
        <v>0</v>
      </c>
      <c r="T1031" s="26">
        <f t="shared" si="886"/>
        <v>0</v>
      </c>
      <c r="U1031" s="26">
        <f t="shared" si="886"/>
        <v>0</v>
      </c>
      <c r="V1031" s="26">
        <f t="shared" si="886"/>
        <v>0</v>
      </c>
      <c r="W1031" s="26">
        <f t="shared" si="886"/>
        <v>0</v>
      </c>
      <c r="X1031" s="26">
        <f t="shared" si="886"/>
        <v>0</v>
      </c>
      <c r="Y1031" s="59"/>
    </row>
    <row r="1032" spans="1:25" ht="24" hidden="1">
      <c r="A1032" s="28" t="s">
        <v>709</v>
      </c>
      <c r="B1032" s="25">
        <v>731</v>
      </c>
      <c r="C1032" s="25" t="s">
        <v>63</v>
      </c>
      <c r="D1032" s="25" t="s">
        <v>20</v>
      </c>
      <c r="E1032" s="25" t="s">
        <v>710</v>
      </c>
      <c r="F1032" s="25"/>
      <c r="G1032" s="26">
        <f t="shared" si="883"/>
        <v>0</v>
      </c>
      <c r="H1032" s="26">
        <f t="shared" si="883"/>
        <v>0</v>
      </c>
      <c r="I1032" s="26">
        <f t="shared" si="883"/>
        <v>0</v>
      </c>
      <c r="J1032" s="26">
        <f t="shared" si="883"/>
        <v>0</v>
      </c>
      <c r="K1032" s="26">
        <f t="shared" si="883"/>
        <v>0</v>
      </c>
      <c r="L1032" s="26">
        <f t="shared" si="883"/>
        <v>0</v>
      </c>
      <c r="M1032" s="26">
        <f t="shared" si="883"/>
        <v>0</v>
      </c>
      <c r="N1032" s="26">
        <f t="shared" si="883"/>
        <v>0</v>
      </c>
      <c r="O1032" s="26">
        <f t="shared" si="883"/>
        <v>0</v>
      </c>
      <c r="P1032" s="26">
        <f t="shared" si="883"/>
        <v>0</v>
      </c>
      <c r="Q1032" s="26">
        <f t="shared" si="883"/>
        <v>0</v>
      </c>
      <c r="R1032" s="26">
        <f t="shared" si="883"/>
        <v>0</v>
      </c>
      <c r="S1032" s="26">
        <f t="shared" si="883"/>
        <v>0</v>
      </c>
      <c r="T1032" s="26">
        <f t="shared" si="883"/>
        <v>0</v>
      </c>
      <c r="U1032" s="26">
        <f t="shared" si="883"/>
        <v>0</v>
      </c>
      <c r="V1032" s="26">
        <f t="shared" si="883"/>
        <v>0</v>
      </c>
      <c r="W1032" s="26">
        <f t="shared" si="883"/>
        <v>0</v>
      </c>
      <c r="X1032" s="26">
        <f t="shared" si="883"/>
        <v>0</v>
      </c>
      <c r="Y1032" s="59"/>
    </row>
    <row r="1033" spans="1:25" ht="24" hidden="1">
      <c r="A1033" s="28" t="s">
        <v>670</v>
      </c>
      <c r="B1033" s="25">
        <v>731</v>
      </c>
      <c r="C1033" s="25" t="s">
        <v>63</v>
      </c>
      <c r="D1033" s="25" t="s">
        <v>20</v>
      </c>
      <c r="E1033" s="25" t="s">
        <v>710</v>
      </c>
      <c r="F1033" s="25" t="s">
        <v>671</v>
      </c>
      <c r="G1033" s="26">
        <v>0</v>
      </c>
      <c r="H1033" s="26"/>
      <c r="I1033" s="26"/>
      <c r="J1033" s="26"/>
      <c r="K1033" s="26">
        <f>G1033+I1033</f>
        <v>0</v>
      </c>
      <c r="L1033" s="26">
        <f>H1033+J1033</f>
        <v>0</v>
      </c>
      <c r="M1033" s="26"/>
      <c r="N1033" s="26"/>
      <c r="O1033" s="26"/>
      <c r="P1033" s="26"/>
      <c r="Q1033" s="26">
        <f>M1033+O1033</f>
        <v>0</v>
      </c>
      <c r="R1033" s="26">
        <f>N1033+P1033</f>
        <v>0</v>
      </c>
      <c r="S1033" s="26"/>
      <c r="T1033" s="26"/>
      <c r="U1033" s="27"/>
      <c r="V1033" s="27"/>
      <c r="W1033" s="27"/>
      <c r="X1033" s="27"/>
      <c r="Y1033" s="59"/>
    </row>
    <row r="1034" spans="1:25" ht="24" hidden="1">
      <c r="A1034" s="28" t="s">
        <v>709</v>
      </c>
      <c r="B1034" s="25">
        <v>731</v>
      </c>
      <c r="C1034" s="25" t="s">
        <v>63</v>
      </c>
      <c r="D1034" s="25" t="s">
        <v>20</v>
      </c>
      <c r="E1034" s="25" t="s">
        <v>711</v>
      </c>
      <c r="F1034" s="25"/>
      <c r="G1034" s="26">
        <f t="shared" ref="G1034:X1034" si="887">G1035</f>
        <v>0</v>
      </c>
      <c r="H1034" s="26">
        <f t="shared" si="887"/>
        <v>0</v>
      </c>
      <c r="I1034" s="26">
        <f t="shared" si="887"/>
        <v>0</v>
      </c>
      <c r="J1034" s="26">
        <f t="shared" si="887"/>
        <v>0</v>
      </c>
      <c r="K1034" s="26">
        <f t="shared" si="887"/>
        <v>0</v>
      </c>
      <c r="L1034" s="26">
        <f t="shared" si="887"/>
        <v>0</v>
      </c>
      <c r="M1034" s="26">
        <f t="shared" si="887"/>
        <v>0</v>
      </c>
      <c r="N1034" s="26">
        <f t="shared" si="887"/>
        <v>0</v>
      </c>
      <c r="O1034" s="26">
        <f t="shared" si="887"/>
        <v>0</v>
      </c>
      <c r="P1034" s="26">
        <f t="shared" si="887"/>
        <v>0</v>
      </c>
      <c r="Q1034" s="26">
        <f t="shared" si="887"/>
        <v>0</v>
      </c>
      <c r="R1034" s="26">
        <f t="shared" si="887"/>
        <v>0</v>
      </c>
      <c r="S1034" s="26">
        <f t="shared" si="887"/>
        <v>0</v>
      </c>
      <c r="T1034" s="26">
        <f t="shared" si="887"/>
        <v>0</v>
      </c>
      <c r="U1034" s="26">
        <f t="shared" si="887"/>
        <v>0</v>
      </c>
      <c r="V1034" s="26">
        <f t="shared" si="887"/>
        <v>0</v>
      </c>
      <c r="W1034" s="26">
        <f t="shared" si="887"/>
        <v>0</v>
      </c>
      <c r="X1034" s="26">
        <f t="shared" si="887"/>
        <v>0</v>
      </c>
      <c r="Y1034" s="59"/>
    </row>
    <row r="1035" spans="1:25" ht="24" hidden="1">
      <c r="A1035" s="28" t="s">
        <v>670</v>
      </c>
      <c r="B1035" s="25">
        <v>731</v>
      </c>
      <c r="C1035" s="25" t="s">
        <v>63</v>
      </c>
      <c r="D1035" s="25" t="s">
        <v>20</v>
      </c>
      <c r="E1035" s="25" t="s">
        <v>711</v>
      </c>
      <c r="F1035" s="25" t="s">
        <v>671</v>
      </c>
      <c r="G1035" s="26"/>
      <c r="H1035" s="26"/>
      <c r="I1035" s="26"/>
      <c r="J1035" s="26"/>
      <c r="K1035" s="26">
        <f>G1035+I1035</f>
        <v>0</v>
      </c>
      <c r="L1035" s="26">
        <f>H1035+J1035</f>
        <v>0</v>
      </c>
      <c r="M1035" s="26"/>
      <c r="N1035" s="26"/>
      <c r="O1035" s="26"/>
      <c r="P1035" s="26"/>
      <c r="Q1035" s="26">
        <f>M1035+O1035</f>
        <v>0</v>
      </c>
      <c r="R1035" s="26">
        <f>N1035+P1035</f>
        <v>0</v>
      </c>
      <c r="S1035" s="26"/>
      <c r="T1035" s="26"/>
      <c r="U1035" s="27"/>
      <c r="V1035" s="27"/>
      <c r="W1035" s="26">
        <f>S1035+U1035</f>
        <v>0</v>
      </c>
      <c r="X1035" s="26">
        <f>T1035+V1035</f>
        <v>0</v>
      </c>
      <c r="Y1035" s="59"/>
    </row>
    <row r="1036" spans="1:25" ht="24">
      <c r="A1036" s="28" t="s">
        <v>712</v>
      </c>
      <c r="B1036" s="25">
        <v>731</v>
      </c>
      <c r="C1036" s="25" t="s">
        <v>63</v>
      </c>
      <c r="D1036" s="25" t="s">
        <v>20</v>
      </c>
      <c r="E1036" s="25" t="s">
        <v>639</v>
      </c>
      <c r="F1036" s="25"/>
      <c r="G1036" s="26">
        <f t="shared" ref="G1036:X1036" si="888">G1037+G1046</f>
        <v>12158598</v>
      </c>
      <c r="H1036" s="26">
        <f t="shared" si="888"/>
        <v>0</v>
      </c>
      <c r="I1036" s="26">
        <f t="shared" si="888"/>
        <v>0</v>
      </c>
      <c r="J1036" s="26">
        <f t="shared" si="888"/>
        <v>0</v>
      </c>
      <c r="K1036" s="26">
        <f t="shared" si="888"/>
        <v>12158598</v>
      </c>
      <c r="L1036" s="26">
        <f t="shared" si="888"/>
        <v>0</v>
      </c>
      <c r="M1036" s="26">
        <f t="shared" si="888"/>
        <v>500000</v>
      </c>
      <c r="N1036" s="26">
        <f t="shared" si="888"/>
        <v>0</v>
      </c>
      <c r="O1036" s="26">
        <f t="shared" si="888"/>
        <v>0</v>
      </c>
      <c r="P1036" s="26">
        <f t="shared" si="888"/>
        <v>0</v>
      </c>
      <c r="Q1036" s="26">
        <f t="shared" si="888"/>
        <v>500000</v>
      </c>
      <c r="R1036" s="26">
        <f t="shared" si="888"/>
        <v>0</v>
      </c>
      <c r="S1036" s="26">
        <f t="shared" si="888"/>
        <v>500000</v>
      </c>
      <c r="T1036" s="26">
        <f t="shared" si="888"/>
        <v>0</v>
      </c>
      <c r="U1036" s="27">
        <f t="shared" si="888"/>
        <v>0</v>
      </c>
      <c r="V1036" s="27">
        <f t="shared" si="888"/>
        <v>0</v>
      </c>
      <c r="W1036" s="27">
        <f t="shared" si="888"/>
        <v>500000</v>
      </c>
      <c r="X1036" s="27">
        <f t="shared" si="888"/>
        <v>0</v>
      </c>
      <c r="Y1036" s="59"/>
    </row>
    <row r="1037" spans="1:25" ht="24">
      <c r="A1037" s="28" t="s">
        <v>713</v>
      </c>
      <c r="B1037" s="25">
        <v>731</v>
      </c>
      <c r="C1037" s="25" t="s">
        <v>63</v>
      </c>
      <c r="D1037" s="25" t="s">
        <v>20</v>
      </c>
      <c r="E1037" s="25" t="s">
        <v>714</v>
      </c>
      <c r="F1037" s="25"/>
      <c r="G1037" s="26">
        <f t="shared" ref="G1037:X1037" si="889">G1038+G1041</f>
        <v>11092770</v>
      </c>
      <c r="H1037" s="26">
        <f t="shared" si="889"/>
        <v>0</v>
      </c>
      <c r="I1037" s="26">
        <f t="shared" si="889"/>
        <v>0</v>
      </c>
      <c r="J1037" s="26">
        <f t="shared" si="889"/>
        <v>0</v>
      </c>
      <c r="K1037" s="26">
        <f t="shared" si="889"/>
        <v>11092770</v>
      </c>
      <c r="L1037" s="26">
        <f t="shared" si="889"/>
        <v>0</v>
      </c>
      <c r="M1037" s="26">
        <f t="shared" si="889"/>
        <v>0</v>
      </c>
      <c r="N1037" s="26">
        <f t="shared" si="889"/>
        <v>0</v>
      </c>
      <c r="O1037" s="26">
        <f t="shared" si="889"/>
        <v>0</v>
      </c>
      <c r="P1037" s="26">
        <f t="shared" si="889"/>
        <v>0</v>
      </c>
      <c r="Q1037" s="26">
        <f t="shared" si="889"/>
        <v>0</v>
      </c>
      <c r="R1037" s="26">
        <f t="shared" si="889"/>
        <v>0</v>
      </c>
      <c r="S1037" s="26">
        <f t="shared" si="889"/>
        <v>0</v>
      </c>
      <c r="T1037" s="26">
        <f t="shared" si="889"/>
        <v>0</v>
      </c>
      <c r="U1037" s="27">
        <f t="shared" si="889"/>
        <v>0</v>
      </c>
      <c r="V1037" s="27">
        <f t="shared" si="889"/>
        <v>0</v>
      </c>
      <c r="W1037" s="27">
        <f t="shared" si="889"/>
        <v>0</v>
      </c>
      <c r="X1037" s="27">
        <f t="shared" si="889"/>
        <v>0</v>
      </c>
      <c r="Y1037" s="59"/>
    </row>
    <row r="1038" spans="1:25" ht="48" hidden="1">
      <c r="A1038" s="28" t="s">
        <v>715</v>
      </c>
      <c r="B1038" s="25">
        <v>731</v>
      </c>
      <c r="C1038" s="25" t="s">
        <v>63</v>
      </c>
      <c r="D1038" s="25" t="s">
        <v>20</v>
      </c>
      <c r="E1038" s="25" t="s">
        <v>716</v>
      </c>
      <c r="F1038" s="25"/>
      <c r="G1038" s="26">
        <f t="shared" ref="G1038:X1039" si="890">G1039</f>
        <v>0</v>
      </c>
      <c r="H1038" s="26">
        <f t="shared" si="890"/>
        <v>0</v>
      </c>
      <c r="I1038" s="26">
        <f t="shared" si="890"/>
        <v>0</v>
      </c>
      <c r="J1038" s="26">
        <f t="shared" si="890"/>
        <v>0</v>
      </c>
      <c r="K1038" s="26">
        <f t="shared" si="890"/>
        <v>0</v>
      </c>
      <c r="L1038" s="26">
        <f t="shared" si="890"/>
        <v>0</v>
      </c>
      <c r="M1038" s="26">
        <f t="shared" si="890"/>
        <v>0</v>
      </c>
      <c r="N1038" s="26">
        <f t="shared" si="890"/>
        <v>0</v>
      </c>
      <c r="O1038" s="26">
        <f t="shared" si="890"/>
        <v>0</v>
      </c>
      <c r="P1038" s="26">
        <f t="shared" si="890"/>
        <v>0</v>
      </c>
      <c r="Q1038" s="26">
        <f t="shared" si="890"/>
        <v>0</v>
      </c>
      <c r="R1038" s="26">
        <f t="shared" si="890"/>
        <v>0</v>
      </c>
      <c r="S1038" s="26">
        <f t="shared" si="890"/>
        <v>0</v>
      </c>
      <c r="T1038" s="26">
        <f t="shared" si="890"/>
        <v>0</v>
      </c>
      <c r="U1038" s="26">
        <f t="shared" si="890"/>
        <v>0</v>
      </c>
      <c r="V1038" s="26">
        <f t="shared" si="890"/>
        <v>0</v>
      </c>
      <c r="W1038" s="26">
        <f t="shared" si="890"/>
        <v>0</v>
      </c>
      <c r="X1038" s="26">
        <f t="shared" si="890"/>
        <v>0</v>
      </c>
      <c r="Y1038" s="59"/>
    </row>
    <row r="1039" spans="1:25" hidden="1">
      <c r="A1039" s="29" t="s">
        <v>52</v>
      </c>
      <c r="B1039" s="25">
        <v>731</v>
      </c>
      <c r="C1039" s="25" t="s">
        <v>63</v>
      </c>
      <c r="D1039" s="25" t="s">
        <v>20</v>
      </c>
      <c r="E1039" s="25" t="s">
        <v>717</v>
      </c>
      <c r="F1039" s="25"/>
      <c r="G1039" s="26">
        <f t="shared" si="890"/>
        <v>0</v>
      </c>
      <c r="H1039" s="26">
        <f t="shared" si="890"/>
        <v>0</v>
      </c>
      <c r="I1039" s="26">
        <f t="shared" si="890"/>
        <v>0</v>
      </c>
      <c r="J1039" s="26">
        <f t="shared" si="890"/>
        <v>0</v>
      </c>
      <c r="K1039" s="26">
        <f>K1040</f>
        <v>0</v>
      </c>
      <c r="L1039" s="26">
        <f t="shared" si="890"/>
        <v>0</v>
      </c>
      <c r="M1039" s="26">
        <f t="shared" si="890"/>
        <v>0</v>
      </c>
      <c r="N1039" s="26">
        <f t="shared" si="890"/>
        <v>0</v>
      </c>
      <c r="O1039" s="26">
        <f t="shared" si="890"/>
        <v>0</v>
      </c>
      <c r="P1039" s="26">
        <f t="shared" si="890"/>
        <v>0</v>
      </c>
      <c r="Q1039" s="26">
        <f>Q1040</f>
        <v>0</v>
      </c>
      <c r="R1039" s="26">
        <f t="shared" si="890"/>
        <v>0</v>
      </c>
      <c r="S1039" s="26">
        <f t="shared" si="890"/>
        <v>0</v>
      </c>
      <c r="T1039" s="26">
        <f t="shared" si="890"/>
        <v>0</v>
      </c>
      <c r="U1039" s="27">
        <f t="shared" si="890"/>
        <v>0</v>
      </c>
      <c r="V1039" s="27">
        <f t="shared" si="890"/>
        <v>0</v>
      </c>
      <c r="W1039" s="27">
        <f>W1040</f>
        <v>0</v>
      </c>
      <c r="X1039" s="27">
        <f t="shared" si="890"/>
        <v>0</v>
      </c>
      <c r="Y1039" s="59"/>
    </row>
    <row r="1040" spans="1:25" ht="24" hidden="1">
      <c r="A1040" s="28" t="s">
        <v>30</v>
      </c>
      <c r="B1040" s="25">
        <v>731</v>
      </c>
      <c r="C1040" s="25" t="s">
        <v>63</v>
      </c>
      <c r="D1040" s="25" t="s">
        <v>20</v>
      </c>
      <c r="E1040" s="25" t="s">
        <v>717</v>
      </c>
      <c r="F1040" s="25" t="s">
        <v>646</v>
      </c>
      <c r="G1040" s="26">
        <v>0</v>
      </c>
      <c r="H1040" s="26"/>
      <c r="I1040" s="26">
        <v>0</v>
      </c>
      <c r="J1040" s="26"/>
      <c r="K1040" s="26">
        <f>G1040+I1040</f>
        <v>0</v>
      </c>
      <c r="L1040" s="26">
        <f>H1040+J1040</f>
        <v>0</v>
      </c>
      <c r="M1040" s="26">
        <v>0</v>
      </c>
      <c r="N1040" s="26"/>
      <c r="O1040" s="26">
        <v>0</v>
      </c>
      <c r="P1040" s="26"/>
      <c r="Q1040" s="26">
        <f>M1040+O1040</f>
        <v>0</v>
      </c>
      <c r="R1040" s="26">
        <f>N1040+P1040</f>
        <v>0</v>
      </c>
      <c r="S1040" s="26">
        <v>0</v>
      </c>
      <c r="T1040" s="26"/>
      <c r="U1040" s="27">
        <v>0</v>
      </c>
      <c r="V1040" s="27"/>
      <c r="W1040" s="27">
        <f>S1040+U1040</f>
        <v>0</v>
      </c>
      <c r="X1040" s="27">
        <f>T1040+V1040</f>
        <v>0</v>
      </c>
      <c r="Y1040" s="59"/>
    </row>
    <row r="1041" spans="1:25" ht="36">
      <c r="A1041" s="29" t="s">
        <v>718</v>
      </c>
      <c r="B1041" s="25">
        <v>731</v>
      </c>
      <c r="C1041" s="25" t="s">
        <v>63</v>
      </c>
      <c r="D1041" s="25" t="s">
        <v>20</v>
      </c>
      <c r="E1041" s="25" t="s">
        <v>719</v>
      </c>
      <c r="F1041" s="25"/>
      <c r="G1041" s="26">
        <f t="shared" ref="G1041:X1041" si="891">G1044+G1042</f>
        <v>11092770</v>
      </c>
      <c r="H1041" s="26">
        <f t="shared" si="891"/>
        <v>0</v>
      </c>
      <c r="I1041" s="26">
        <f t="shared" si="891"/>
        <v>0</v>
      </c>
      <c r="J1041" s="26">
        <f t="shared" si="891"/>
        <v>0</v>
      </c>
      <c r="K1041" s="26">
        <f t="shared" si="891"/>
        <v>11092770</v>
      </c>
      <c r="L1041" s="26">
        <f t="shared" si="891"/>
        <v>0</v>
      </c>
      <c r="M1041" s="26">
        <f t="shared" si="891"/>
        <v>0</v>
      </c>
      <c r="N1041" s="26">
        <f t="shared" si="891"/>
        <v>0</v>
      </c>
      <c r="O1041" s="26">
        <f t="shared" si="891"/>
        <v>0</v>
      </c>
      <c r="P1041" s="26">
        <f t="shared" si="891"/>
        <v>0</v>
      </c>
      <c r="Q1041" s="26">
        <f t="shared" si="891"/>
        <v>0</v>
      </c>
      <c r="R1041" s="26">
        <f t="shared" si="891"/>
        <v>0</v>
      </c>
      <c r="S1041" s="26">
        <f t="shared" si="891"/>
        <v>0</v>
      </c>
      <c r="T1041" s="26">
        <f t="shared" si="891"/>
        <v>0</v>
      </c>
      <c r="U1041" s="27">
        <f t="shared" si="891"/>
        <v>0</v>
      </c>
      <c r="V1041" s="27">
        <f t="shared" si="891"/>
        <v>0</v>
      </c>
      <c r="W1041" s="27">
        <f t="shared" si="891"/>
        <v>0</v>
      </c>
      <c r="X1041" s="27">
        <f t="shared" si="891"/>
        <v>0</v>
      </c>
      <c r="Y1041" s="59"/>
    </row>
    <row r="1042" spans="1:25" ht="48" hidden="1">
      <c r="A1042" s="29" t="s">
        <v>720</v>
      </c>
      <c r="B1042" s="25" t="s">
        <v>609</v>
      </c>
      <c r="C1042" s="25" t="s">
        <v>63</v>
      </c>
      <c r="D1042" s="25" t="s">
        <v>20</v>
      </c>
      <c r="E1042" s="25" t="s">
        <v>721</v>
      </c>
      <c r="F1042" s="25"/>
      <c r="G1042" s="26">
        <f t="shared" ref="G1042:X1042" si="892">G1043</f>
        <v>0</v>
      </c>
      <c r="H1042" s="26">
        <f t="shared" si="892"/>
        <v>0</v>
      </c>
      <c r="I1042" s="26">
        <f t="shared" si="892"/>
        <v>0</v>
      </c>
      <c r="J1042" s="26">
        <f t="shared" si="892"/>
        <v>0</v>
      </c>
      <c r="K1042" s="26">
        <f t="shared" si="892"/>
        <v>0</v>
      </c>
      <c r="L1042" s="26">
        <f t="shared" si="892"/>
        <v>0</v>
      </c>
      <c r="M1042" s="26">
        <f t="shared" si="892"/>
        <v>0</v>
      </c>
      <c r="N1042" s="26">
        <f t="shared" si="892"/>
        <v>0</v>
      </c>
      <c r="O1042" s="26">
        <f t="shared" si="892"/>
        <v>0</v>
      </c>
      <c r="P1042" s="26">
        <f t="shared" si="892"/>
        <v>0</v>
      </c>
      <c r="Q1042" s="26">
        <f t="shared" si="892"/>
        <v>0</v>
      </c>
      <c r="R1042" s="26">
        <f t="shared" si="892"/>
        <v>0</v>
      </c>
      <c r="S1042" s="26">
        <f t="shared" si="892"/>
        <v>0</v>
      </c>
      <c r="T1042" s="26">
        <f t="shared" si="892"/>
        <v>0</v>
      </c>
      <c r="U1042" s="27">
        <f t="shared" si="892"/>
        <v>0</v>
      </c>
      <c r="V1042" s="27">
        <f t="shared" si="892"/>
        <v>0</v>
      </c>
      <c r="W1042" s="27">
        <f t="shared" si="892"/>
        <v>0</v>
      </c>
      <c r="X1042" s="27">
        <f t="shared" si="892"/>
        <v>0</v>
      </c>
      <c r="Y1042" s="59"/>
    </row>
    <row r="1043" spans="1:25" ht="24" hidden="1">
      <c r="A1043" s="28" t="s">
        <v>30</v>
      </c>
      <c r="B1043" s="25" t="s">
        <v>609</v>
      </c>
      <c r="C1043" s="25" t="s">
        <v>63</v>
      </c>
      <c r="D1043" s="25" t="s">
        <v>20</v>
      </c>
      <c r="E1043" s="25" t="s">
        <v>721</v>
      </c>
      <c r="F1043" s="25" t="s">
        <v>646</v>
      </c>
      <c r="G1043" s="26"/>
      <c r="H1043" s="26"/>
      <c r="I1043" s="26"/>
      <c r="J1043" s="26"/>
      <c r="K1043" s="26">
        <f>G1043+I1043</f>
        <v>0</v>
      </c>
      <c r="L1043" s="26">
        <f>H1043+J1043</f>
        <v>0</v>
      </c>
      <c r="M1043" s="26"/>
      <c r="N1043" s="26"/>
      <c r="O1043" s="26"/>
      <c r="P1043" s="26"/>
      <c r="Q1043" s="26">
        <f>M1043+O1043</f>
        <v>0</v>
      </c>
      <c r="R1043" s="26">
        <f>N1043+P1043</f>
        <v>0</v>
      </c>
      <c r="S1043" s="26"/>
      <c r="T1043" s="26"/>
      <c r="U1043" s="27"/>
      <c r="V1043" s="27"/>
      <c r="W1043" s="27">
        <f>S1043+U1043</f>
        <v>0</v>
      </c>
      <c r="X1043" s="27">
        <f>T1043+V1043</f>
        <v>0</v>
      </c>
      <c r="Y1043" s="59"/>
    </row>
    <row r="1044" spans="1:25" ht="24">
      <c r="A1044" s="35" t="s">
        <v>722</v>
      </c>
      <c r="B1044" s="25">
        <v>731</v>
      </c>
      <c r="C1044" s="25" t="s">
        <v>63</v>
      </c>
      <c r="D1044" s="25" t="s">
        <v>20</v>
      </c>
      <c r="E1044" s="25" t="s">
        <v>723</v>
      </c>
      <c r="F1044" s="25"/>
      <c r="G1044" s="26">
        <f>G1045</f>
        <v>11092770</v>
      </c>
      <c r="H1044" s="26">
        <f>H1045</f>
        <v>0</v>
      </c>
      <c r="I1044" s="26">
        <f t="shared" ref="I1044:L1044" si="893">I1045</f>
        <v>0</v>
      </c>
      <c r="J1044" s="26">
        <f t="shared" si="893"/>
        <v>0</v>
      </c>
      <c r="K1044" s="26">
        <f>K1045</f>
        <v>11092770</v>
      </c>
      <c r="L1044" s="26">
        <f t="shared" si="893"/>
        <v>0</v>
      </c>
      <c r="M1044" s="26">
        <f>M1045</f>
        <v>0</v>
      </c>
      <c r="N1044" s="26">
        <f>N1045</f>
        <v>0</v>
      </c>
      <c r="O1044" s="26">
        <f t="shared" ref="O1044:R1044" si="894">O1045</f>
        <v>0</v>
      </c>
      <c r="P1044" s="26">
        <f t="shared" si="894"/>
        <v>0</v>
      </c>
      <c r="Q1044" s="26">
        <f>Q1045</f>
        <v>0</v>
      </c>
      <c r="R1044" s="26">
        <f t="shared" si="894"/>
        <v>0</v>
      </c>
      <c r="S1044" s="26">
        <f>S1045</f>
        <v>0</v>
      </c>
      <c r="T1044" s="26">
        <f>T1045</f>
        <v>0</v>
      </c>
      <c r="U1044" s="27">
        <f t="shared" ref="U1044:X1044" si="895">U1045</f>
        <v>0</v>
      </c>
      <c r="V1044" s="27">
        <f t="shared" si="895"/>
        <v>0</v>
      </c>
      <c r="W1044" s="27">
        <f>W1045</f>
        <v>0</v>
      </c>
      <c r="X1044" s="27">
        <f t="shared" si="895"/>
        <v>0</v>
      </c>
      <c r="Y1044" s="59"/>
    </row>
    <row r="1045" spans="1:25" ht="24">
      <c r="A1045" s="28" t="s">
        <v>30</v>
      </c>
      <c r="B1045" s="25">
        <v>731</v>
      </c>
      <c r="C1045" s="25" t="s">
        <v>63</v>
      </c>
      <c r="D1045" s="25" t="s">
        <v>20</v>
      </c>
      <c r="E1045" s="25" t="s">
        <v>723</v>
      </c>
      <c r="F1045" s="25" t="s">
        <v>646</v>
      </c>
      <c r="G1045" s="26">
        <v>11092770</v>
      </c>
      <c r="H1045" s="26"/>
      <c r="I1045" s="26"/>
      <c r="J1045" s="26"/>
      <c r="K1045" s="26">
        <f>G1045+I1045</f>
        <v>11092770</v>
      </c>
      <c r="L1045" s="26">
        <f>H1045+J1045</f>
        <v>0</v>
      </c>
      <c r="M1045" s="26">
        <v>0</v>
      </c>
      <c r="N1045" s="26"/>
      <c r="O1045" s="26"/>
      <c r="P1045" s="26"/>
      <c r="Q1045" s="26">
        <f>M1045+O1045</f>
        <v>0</v>
      </c>
      <c r="R1045" s="26">
        <f>N1045+P1045</f>
        <v>0</v>
      </c>
      <c r="S1045" s="26">
        <v>0</v>
      </c>
      <c r="T1045" s="26"/>
      <c r="U1045" s="27"/>
      <c r="V1045" s="27"/>
      <c r="W1045" s="27">
        <f>S1045+U1045</f>
        <v>0</v>
      </c>
      <c r="X1045" s="27">
        <f>T1045+V1045</f>
        <v>0</v>
      </c>
      <c r="Y1045" s="59"/>
    </row>
    <row r="1046" spans="1:25" ht="38.25" customHeight="1">
      <c r="A1046" s="28" t="s">
        <v>724</v>
      </c>
      <c r="B1046" s="25">
        <v>731</v>
      </c>
      <c r="C1046" s="25" t="s">
        <v>63</v>
      </c>
      <c r="D1046" s="25" t="s">
        <v>20</v>
      </c>
      <c r="E1046" s="25" t="s">
        <v>725</v>
      </c>
      <c r="F1046" s="25"/>
      <c r="G1046" s="26">
        <f t="shared" ref="G1046:X1046" si="896">G1047+G1058+G1061</f>
        <v>1065828</v>
      </c>
      <c r="H1046" s="26">
        <f t="shared" si="896"/>
        <v>0</v>
      </c>
      <c r="I1046" s="26">
        <f t="shared" si="896"/>
        <v>0</v>
      </c>
      <c r="J1046" s="26">
        <f t="shared" si="896"/>
        <v>0</v>
      </c>
      <c r="K1046" s="26">
        <f t="shared" si="896"/>
        <v>1065828</v>
      </c>
      <c r="L1046" s="26">
        <f t="shared" si="896"/>
        <v>0</v>
      </c>
      <c r="M1046" s="26">
        <f t="shared" si="896"/>
        <v>500000</v>
      </c>
      <c r="N1046" s="26">
        <f t="shared" si="896"/>
        <v>0</v>
      </c>
      <c r="O1046" s="26">
        <f t="shared" si="896"/>
        <v>0</v>
      </c>
      <c r="P1046" s="26">
        <f t="shared" si="896"/>
        <v>0</v>
      </c>
      <c r="Q1046" s="26">
        <f t="shared" si="896"/>
        <v>500000</v>
      </c>
      <c r="R1046" s="26">
        <f t="shared" si="896"/>
        <v>0</v>
      </c>
      <c r="S1046" s="26">
        <f t="shared" si="896"/>
        <v>500000</v>
      </c>
      <c r="T1046" s="26">
        <f t="shared" si="896"/>
        <v>0</v>
      </c>
      <c r="U1046" s="27">
        <f t="shared" si="896"/>
        <v>0</v>
      </c>
      <c r="V1046" s="27">
        <f t="shared" si="896"/>
        <v>0</v>
      </c>
      <c r="W1046" s="27">
        <f t="shared" si="896"/>
        <v>500000</v>
      </c>
      <c r="X1046" s="27">
        <f t="shared" si="896"/>
        <v>0</v>
      </c>
      <c r="Y1046" s="59"/>
    </row>
    <row r="1047" spans="1:25" ht="36" hidden="1">
      <c r="A1047" s="28" t="s">
        <v>726</v>
      </c>
      <c r="B1047" s="25">
        <v>731</v>
      </c>
      <c r="C1047" s="25" t="s">
        <v>63</v>
      </c>
      <c r="D1047" s="25" t="s">
        <v>20</v>
      </c>
      <c r="E1047" s="25" t="s">
        <v>727</v>
      </c>
      <c r="F1047" s="25"/>
      <c r="G1047" s="26">
        <f t="shared" ref="G1047:X1047" si="897">G1056+G1048+G1052+G1050+G1054</f>
        <v>0</v>
      </c>
      <c r="H1047" s="26">
        <f t="shared" si="897"/>
        <v>0</v>
      </c>
      <c r="I1047" s="26">
        <f t="shared" si="897"/>
        <v>0</v>
      </c>
      <c r="J1047" s="26">
        <f t="shared" si="897"/>
        <v>0</v>
      </c>
      <c r="K1047" s="26">
        <f t="shared" si="897"/>
        <v>0</v>
      </c>
      <c r="L1047" s="26">
        <f t="shared" si="897"/>
        <v>0</v>
      </c>
      <c r="M1047" s="26">
        <f t="shared" si="897"/>
        <v>0</v>
      </c>
      <c r="N1047" s="26">
        <f t="shared" si="897"/>
        <v>0</v>
      </c>
      <c r="O1047" s="26">
        <f t="shared" si="897"/>
        <v>0</v>
      </c>
      <c r="P1047" s="26">
        <f t="shared" si="897"/>
        <v>0</v>
      </c>
      <c r="Q1047" s="26">
        <f t="shared" si="897"/>
        <v>0</v>
      </c>
      <c r="R1047" s="26">
        <f t="shared" si="897"/>
        <v>0</v>
      </c>
      <c r="S1047" s="26">
        <f t="shared" si="897"/>
        <v>0</v>
      </c>
      <c r="T1047" s="26">
        <f t="shared" si="897"/>
        <v>0</v>
      </c>
      <c r="U1047" s="26">
        <f t="shared" si="897"/>
        <v>0</v>
      </c>
      <c r="V1047" s="26">
        <f t="shared" si="897"/>
        <v>0</v>
      </c>
      <c r="W1047" s="26">
        <f t="shared" si="897"/>
        <v>0</v>
      </c>
      <c r="X1047" s="26">
        <f t="shared" si="897"/>
        <v>0</v>
      </c>
      <c r="Y1047" s="59"/>
    </row>
    <row r="1048" spans="1:25" ht="36" hidden="1">
      <c r="A1048" s="28" t="s">
        <v>728</v>
      </c>
      <c r="B1048" s="25">
        <v>731</v>
      </c>
      <c r="C1048" s="25" t="s">
        <v>63</v>
      </c>
      <c r="D1048" s="25" t="s">
        <v>20</v>
      </c>
      <c r="E1048" s="25" t="s">
        <v>729</v>
      </c>
      <c r="F1048" s="25"/>
      <c r="G1048" s="26">
        <f t="shared" ref="G1048:X1048" si="898">G1049</f>
        <v>0</v>
      </c>
      <c r="H1048" s="26">
        <f t="shared" si="898"/>
        <v>0</v>
      </c>
      <c r="I1048" s="26">
        <f t="shared" si="898"/>
        <v>0</v>
      </c>
      <c r="J1048" s="26">
        <f t="shared" si="898"/>
        <v>0</v>
      </c>
      <c r="K1048" s="26">
        <f t="shared" si="898"/>
        <v>0</v>
      </c>
      <c r="L1048" s="26">
        <f t="shared" si="898"/>
        <v>0</v>
      </c>
      <c r="M1048" s="26">
        <f t="shared" si="898"/>
        <v>0</v>
      </c>
      <c r="N1048" s="26">
        <f t="shared" si="898"/>
        <v>0</v>
      </c>
      <c r="O1048" s="26">
        <f t="shared" si="898"/>
        <v>0</v>
      </c>
      <c r="P1048" s="26">
        <f t="shared" si="898"/>
        <v>0</v>
      </c>
      <c r="Q1048" s="26">
        <f t="shared" si="898"/>
        <v>0</v>
      </c>
      <c r="R1048" s="26">
        <f t="shared" si="898"/>
        <v>0</v>
      </c>
      <c r="S1048" s="26">
        <f t="shared" si="898"/>
        <v>0</v>
      </c>
      <c r="T1048" s="26">
        <f t="shared" si="898"/>
        <v>0</v>
      </c>
      <c r="U1048" s="26">
        <f t="shared" si="898"/>
        <v>0</v>
      </c>
      <c r="V1048" s="26">
        <f t="shared" si="898"/>
        <v>0</v>
      </c>
      <c r="W1048" s="26">
        <f t="shared" si="898"/>
        <v>0</v>
      </c>
      <c r="X1048" s="26">
        <f t="shared" si="898"/>
        <v>0</v>
      </c>
      <c r="Y1048" s="59"/>
    </row>
    <row r="1049" spans="1:25" ht="24" hidden="1">
      <c r="A1049" s="28" t="s">
        <v>670</v>
      </c>
      <c r="B1049" s="25">
        <v>731</v>
      </c>
      <c r="C1049" s="25" t="s">
        <v>63</v>
      </c>
      <c r="D1049" s="25" t="s">
        <v>20</v>
      </c>
      <c r="E1049" s="25" t="s">
        <v>729</v>
      </c>
      <c r="F1049" s="25" t="s">
        <v>671</v>
      </c>
      <c r="G1049" s="26">
        <v>0</v>
      </c>
      <c r="H1049" s="26">
        <v>0</v>
      </c>
      <c r="I1049" s="26"/>
      <c r="J1049" s="26">
        <f>I1049</f>
        <v>0</v>
      </c>
      <c r="K1049" s="26">
        <f>G1049+I1049</f>
        <v>0</v>
      </c>
      <c r="L1049" s="26">
        <f>H1049+J1049</f>
        <v>0</v>
      </c>
      <c r="M1049" s="26">
        <v>0</v>
      </c>
      <c r="N1049" s="26">
        <v>0</v>
      </c>
      <c r="O1049" s="26"/>
      <c r="P1049" s="26"/>
      <c r="Q1049" s="26">
        <f>M1049+O1049</f>
        <v>0</v>
      </c>
      <c r="R1049" s="26">
        <f>N1049+P1049</f>
        <v>0</v>
      </c>
      <c r="S1049" s="26">
        <v>0</v>
      </c>
      <c r="T1049" s="26">
        <v>0</v>
      </c>
      <c r="U1049" s="27"/>
      <c r="V1049" s="27"/>
      <c r="W1049" s="26">
        <f>S1049+U1049</f>
        <v>0</v>
      </c>
      <c r="X1049" s="26">
        <f>T1049+V1049</f>
        <v>0</v>
      </c>
      <c r="Y1049" s="59"/>
    </row>
    <row r="1050" spans="1:25" ht="24" hidden="1">
      <c r="A1050" s="28" t="s">
        <v>730</v>
      </c>
      <c r="B1050" s="25">
        <v>731</v>
      </c>
      <c r="C1050" s="25" t="s">
        <v>63</v>
      </c>
      <c r="D1050" s="25" t="s">
        <v>20</v>
      </c>
      <c r="E1050" s="25" t="s">
        <v>731</v>
      </c>
      <c r="F1050" s="25"/>
      <c r="G1050" s="26">
        <f t="shared" ref="G1050:X1050" si="899">G1051</f>
        <v>0</v>
      </c>
      <c r="H1050" s="26">
        <f t="shared" si="899"/>
        <v>0</v>
      </c>
      <c r="I1050" s="26">
        <f t="shared" si="899"/>
        <v>0</v>
      </c>
      <c r="J1050" s="26">
        <f t="shared" si="899"/>
        <v>0</v>
      </c>
      <c r="K1050" s="26">
        <f t="shared" si="899"/>
        <v>0</v>
      </c>
      <c r="L1050" s="26">
        <f t="shared" si="899"/>
        <v>0</v>
      </c>
      <c r="M1050" s="26">
        <f t="shared" si="899"/>
        <v>0</v>
      </c>
      <c r="N1050" s="26">
        <f t="shared" si="899"/>
        <v>0</v>
      </c>
      <c r="O1050" s="26">
        <f t="shared" si="899"/>
        <v>0</v>
      </c>
      <c r="P1050" s="26">
        <f t="shared" si="899"/>
        <v>0</v>
      </c>
      <c r="Q1050" s="26">
        <f t="shared" si="899"/>
        <v>0</v>
      </c>
      <c r="R1050" s="26">
        <f t="shared" si="899"/>
        <v>0</v>
      </c>
      <c r="S1050" s="26">
        <f t="shared" si="899"/>
        <v>0</v>
      </c>
      <c r="T1050" s="26">
        <f t="shared" si="899"/>
        <v>0</v>
      </c>
      <c r="U1050" s="26">
        <f t="shared" si="899"/>
        <v>0</v>
      </c>
      <c r="V1050" s="26">
        <f t="shared" si="899"/>
        <v>0</v>
      </c>
      <c r="W1050" s="26">
        <f t="shared" si="899"/>
        <v>0</v>
      </c>
      <c r="X1050" s="26">
        <f t="shared" si="899"/>
        <v>0</v>
      </c>
      <c r="Y1050" s="59"/>
    </row>
    <row r="1051" spans="1:25" ht="24" hidden="1">
      <c r="A1051" s="28" t="s">
        <v>670</v>
      </c>
      <c r="B1051" s="25">
        <v>731</v>
      </c>
      <c r="C1051" s="25" t="s">
        <v>63</v>
      </c>
      <c r="D1051" s="25" t="s">
        <v>20</v>
      </c>
      <c r="E1051" s="25" t="s">
        <v>731</v>
      </c>
      <c r="F1051" s="25" t="s">
        <v>671</v>
      </c>
      <c r="G1051" s="26"/>
      <c r="H1051" s="26"/>
      <c r="I1051" s="26"/>
      <c r="J1051" s="26">
        <f>I1051</f>
        <v>0</v>
      </c>
      <c r="K1051" s="26">
        <f>G1051+I1051</f>
        <v>0</v>
      </c>
      <c r="L1051" s="26">
        <f>H1051+J1051</f>
        <v>0</v>
      </c>
      <c r="M1051" s="26"/>
      <c r="N1051" s="26"/>
      <c r="O1051" s="26"/>
      <c r="P1051" s="26"/>
      <c r="Q1051" s="26">
        <f>M1051+O1051</f>
        <v>0</v>
      </c>
      <c r="R1051" s="26">
        <f>N1051+P1051</f>
        <v>0</v>
      </c>
      <c r="S1051" s="26"/>
      <c r="T1051" s="26"/>
      <c r="U1051" s="27"/>
      <c r="V1051" s="27"/>
      <c r="W1051" s="26">
        <f>S1051+U1051</f>
        <v>0</v>
      </c>
      <c r="X1051" s="26">
        <f>T1051+V1051</f>
        <v>0</v>
      </c>
      <c r="Y1051" s="59"/>
    </row>
    <row r="1052" spans="1:25" ht="36" hidden="1">
      <c r="A1052" s="28" t="s">
        <v>732</v>
      </c>
      <c r="B1052" s="25">
        <v>731</v>
      </c>
      <c r="C1052" s="25" t="s">
        <v>63</v>
      </c>
      <c r="D1052" s="25" t="s">
        <v>20</v>
      </c>
      <c r="E1052" s="25" t="s">
        <v>733</v>
      </c>
      <c r="F1052" s="25"/>
      <c r="G1052" s="26">
        <f t="shared" ref="G1052:X1052" si="900">G1053</f>
        <v>0</v>
      </c>
      <c r="H1052" s="26">
        <f t="shared" si="900"/>
        <v>0</v>
      </c>
      <c r="I1052" s="26">
        <f t="shared" si="900"/>
        <v>0</v>
      </c>
      <c r="J1052" s="26">
        <f t="shared" si="900"/>
        <v>0</v>
      </c>
      <c r="K1052" s="26">
        <f t="shared" si="900"/>
        <v>0</v>
      </c>
      <c r="L1052" s="26">
        <f t="shared" si="900"/>
        <v>0</v>
      </c>
      <c r="M1052" s="26">
        <f t="shared" si="900"/>
        <v>0</v>
      </c>
      <c r="N1052" s="26">
        <f t="shared" si="900"/>
        <v>0</v>
      </c>
      <c r="O1052" s="26">
        <f t="shared" si="900"/>
        <v>0</v>
      </c>
      <c r="P1052" s="26">
        <f t="shared" si="900"/>
        <v>0</v>
      </c>
      <c r="Q1052" s="26">
        <f t="shared" si="900"/>
        <v>0</v>
      </c>
      <c r="R1052" s="26">
        <f t="shared" si="900"/>
        <v>0</v>
      </c>
      <c r="S1052" s="26">
        <f t="shared" si="900"/>
        <v>0</v>
      </c>
      <c r="T1052" s="26">
        <f t="shared" si="900"/>
        <v>0</v>
      </c>
      <c r="U1052" s="26">
        <f t="shared" si="900"/>
        <v>0</v>
      </c>
      <c r="V1052" s="26">
        <f t="shared" si="900"/>
        <v>0</v>
      </c>
      <c r="W1052" s="26">
        <f t="shared" si="900"/>
        <v>0</v>
      </c>
      <c r="X1052" s="26">
        <f t="shared" si="900"/>
        <v>0</v>
      </c>
      <c r="Y1052" s="59"/>
    </row>
    <row r="1053" spans="1:25" ht="24" hidden="1">
      <c r="A1053" s="28" t="s">
        <v>670</v>
      </c>
      <c r="B1053" s="25">
        <v>731</v>
      </c>
      <c r="C1053" s="25" t="s">
        <v>63</v>
      </c>
      <c r="D1053" s="25" t="s">
        <v>20</v>
      </c>
      <c r="E1053" s="25" t="s">
        <v>733</v>
      </c>
      <c r="F1053" s="25" t="s">
        <v>671</v>
      </c>
      <c r="G1053" s="26">
        <v>0</v>
      </c>
      <c r="H1053" s="26">
        <v>0</v>
      </c>
      <c r="I1053" s="26"/>
      <c r="J1053" s="26"/>
      <c r="K1053" s="26">
        <f>G1053+I1053</f>
        <v>0</v>
      </c>
      <c r="L1053" s="26">
        <f>H1053+J1053</f>
        <v>0</v>
      </c>
      <c r="M1053" s="26">
        <v>0</v>
      </c>
      <c r="N1053" s="26">
        <v>0</v>
      </c>
      <c r="O1053" s="26"/>
      <c r="P1053" s="26"/>
      <c r="Q1053" s="26">
        <f>M1053+O1053</f>
        <v>0</v>
      </c>
      <c r="R1053" s="26">
        <f>N1053+P1053</f>
        <v>0</v>
      </c>
      <c r="S1053" s="26">
        <v>0</v>
      </c>
      <c r="T1053" s="26">
        <v>0</v>
      </c>
      <c r="U1053" s="27"/>
      <c r="V1053" s="27"/>
      <c r="W1053" s="26">
        <f>S1053+U1053</f>
        <v>0</v>
      </c>
      <c r="X1053" s="26">
        <f>T1053+V1053</f>
        <v>0</v>
      </c>
      <c r="Y1053" s="59"/>
    </row>
    <row r="1054" spans="1:25" ht="24" hidden="1">
      <c r="A1054" s="28" t="s">
        <v>734</v>
      </c>
      <c r="B1054" s="25">
        <v>731</v>
      </c>
      <c r="C1054" s="25" t="s">
        <v>63</v>
      </c>
      <c r="D1054" s="25" t="s">
        <v>20</v>
      </c>
      <c r="E1054" s="25" t="s">
        <v>735</v>
      </c>
      <c r="F1054" s="25"/>
      <c r="G1054" s="26">
        <f t="shared" ref="G1054:X1056" si="901">G1055</f>
        <v>0</v>
      </c>
      <c r="H1054" s="26">
        <f t="shared" si="901"/>
        <v>0</v>
      </c>
      <c r="I1054" s="26">
        <f t="shared" si="901"/>
        <v>0</v>
      </c>
      <c r="J1054" s="26">
        <f t="shared" si="901"/>
        <v>0</v>
      </c>
      <c r="K1054" s="26">
        <f t="shared" si="901"/>
        <v>0</v>
      </c>
      <c r="L1054" s="26">
        <f t="shared" si="901"/>
        <v>0</v>
      </c>
      <c r="M1054" s="26">
        <f t="shared" si="901"/>
        <v>0</v>
      </c>
      <c r="N1054" s="26">
        <f t="shared" si="901"/>
        <v>0</v>
      </c>
      <c r="O1054" s="26">
        <f t="shared" si="901"/>
        <v>0</v>
      </c>
      <c r="P1054" s="26">
        <f t="shared" si="901"/>
        <v>0</v>
      </c>
      <c r="Q1054" s="26">
        <f t="shared" si="901"/>
        <v>0</v>
      </c>
      <c r="R1054" s="26">
        <f t="shared" si="901"/>
        <v>0</v>
      </c>
      <c r="S1054" s="26">
        <f t="shared" si="901"/>
        <v>0</v>
      </c>
      <c r="T1054" s="26">
        <f t="shared" si="901"/>
        <v>0</v>
      </c>
      <c r="U1054" s="26">
        <f t="shared" si="901"/>
        <v>0</v>
      </c>
      <c r="V1054" s="26">
        <f t="shared" si="901"/>
        <v>0</v>
      </c>
      <c r="W1054" s="26">
        <f t="shared" si="901"/>
        <v>0</v>
      </c>
      <c r="X1054" s="26">
        <f t="shared" si="901"/>
        <v>0</v>
      </c>
      <c r="Y1054" s="59"/>
    </row>
    <row r="1055" spans="1:25" ht="24" hidden="1">
      <c r="A1055" s="28" t="s">
        <v>670</v>
      </c>
      <c r="B1055" s="25">
        <v>731</v>
      </c>
      <c r="C1055" s="25" t="s">
        <v>63</v>
      </c>
      <c r="D1055" s="25" t="s">
        <v>20</v>
      </c>
      <c r="E1055" s="25" t="s">
        <v>735</v>
      </c>
      <c r="F1055" s="25" t="s">
        <v>671</v>
      </c>
      <c r="G1055" s="26">
        <f t="shared" si="901"/>
        <v>0</v>
      </c>
      <c r="H1055" s="26">
        <f t="shared" si="901"/>
        <v>0</v>
      </c>
      <c r="I1055" s="26"/>
      <c r="J1055" s="26">
        <f t="shared" si="901"/>
        <v>0</v>
      </c>
      <c r="K1055" s="26">
        <f>G1055+I1055</f>
        <v>0</v>
      </c>
      <c r="L1055" s="26">
        <f>H1055+J1055</f>
        <v>0</v>
      </c>
      <c r="M1055" s="26">
        <f t="shared" si="901"/>
        <v>0</v>
      </c>
      <c r="N1055" s="26">
        <f t="shared" si="901"/>
        <v>0</v>
      </c>
      <c r="O1055" s="26">
        <f t="shared" si="901"/>
        <v>0</v>
      </c>
      <c r="P1055" s="26">
        <f t="shared" si="901"/>
        <v>0</v>
      </c>
      <c r="Q1055" s="26">
        <f>M1055+O1055</f>
        <v>0</v>
      </c>
      <c r="R1055" s="26">
        <f>N1055+P1055</f>
        <v>0</v>
      </c>
      <c r="S1055" s="26">
        <f t="shared" si="901"/>
        <v>0</v>
      </c>
      <c r="T1055" s="26">
        <f t="shared" si="901"/>
        <v>0</v>
      </c>
      <c r="U1055" s="26">
        <f t="shared" si="901"/>
        <v>0</v>
      </c>
      <c r="V1055" s="26">
        <f t="shared" si="901"/>
        <v>0</v>
      </c>
      <c r="W1055" s="26">
        <f>S1055+U1055</f>
        <v>0</v>
      </c>
      <c r="X1055" s="26">
        <f>T1055+V1055</f>
        <v>0</v>
      </c>
      <c r="Y1055" s="59"/>
    </row>
    <row r="1056" spans="1:25" ht="24" hidden="1">
      <c r="A1056" s="35" t="s">
        <v>736</v>
      </c>
      <c r="B1056" s="25">
        <v>731</v>
      </c>
      <c r="C1056" s="25" t="s">
        <v>63</v>
      </c>
      <c r="D1056" s="25" t="s">
        <v>20</v>
      </c>
      <c r="E1056" s="25" t="s">
        <v>737</v>
      </c>
      <c r="F1056" s="25"/>
      <c r="G1056" s="26">
        <f t="shared" si="901"/>
        <v>0</v>
      </c>
      <c r="H1056" s="26">
        <f t="shared" si="901"/>
        <v>0</v>
      </c>
      <c r="I1056" s="26">
        <f t="shared" si="901"/>
        <v>0</v>
      </c>
      <c r="J1056" s="26">
        <f t="shared" si="901"/>
        <v>0</v>
      </c>
      <c r="K1056" s="26">
        <f>K1057</f>
        <v>0</v>
      </c>
      <c r="L1056" s="26">
        <f t="shared" si="901"/>
        <v>0</v>
      </c>
      <c r="M1056" s="26">
        <f t="shared" si="901"/>
        <v>0</v>
      </c>
      <c r="N1056" s="26">
        <f t="shared" si="901"/>
        <v>0</v>
      </c>
      <c r="O1056" s="26">
        <f t="shared" si="901"/>
        <v>0</v>
      </c>
      <c r="P1056" s="26">
        <f t="shared" si="901"/>
        <v>0</v>
      </c>
      <c r="Q1056" s="26">
        <f>Q1057</f>
        <v>0</v>
      </c>
      <c r="R1056" s="26">
        <f t="shared" si="901"/>
        <v>0</v>
      </c>
      <c r="S1056" s="26">
        <f t="shared" si="901"/>
        <v>0</v>
      </c>
      <c r="T1056" s="26">
        <f t="shared" si="901"/>
        <v>0</v>
      </c>
      <c r="U1056" s="27">
        <f t="shared" si="901"/>
        <v>0</v>
      </c>
      <c r="V1056" s="27">
        <f t="shared" si="901"/>
        <v>0</v>
      </c>
      <c r="W1056" s="27">
        <f>W1057</f>
        <v>0</v>
      </c>
      <c r="X1056" s="27">
        <f t="shared" si="901"/>
        <v>0</v>
      </c>
      <c r="Y1056" s="59"/>
    </row>
    <row r="1057" spans="1:25" ht="24" hidden="1">
      <c r="A1057" s="28" t="s">
        <v>30</v>
      </c>
      <c r="B1057" s="25">
        <v>731</v>
      </c>
      <c r="C1057" s="25" t="s">
        <v>63</v>
      </c>
      <c r="D1057" s="25" t="s">
        <v>20</v>
      </c>
      <c r="E1057" s="25" t="s">
        <v>737</v>
      </c>
      <c r="F1057" s="25" t="s">
        <v>646</v>
      </c>
      <c r="G1057" s="26">
        <v>0</v>
      </c>
      <c r="H1057" s="26"/>
      <c r="I1057" s="26"/>
      <c r="J1057" s="26"/>
      <c r="K1057" s="26">
        <f>G1057+I1057</f>
        <v>0</v>
      </c>
      <c r="L1057" s="26">
        <f>H1057+J1057</f>
        <v>0</v>
      </c>
      <c r="M1057" s="26">
        <v>0</v>
      </c>
      <c r="N1057" s="26"/>
      <c r="O1057" s="26"/>
      <c r="P1057" s="26"/>
      <c r="Q1057" s="26">
        <f>M1057+O1057</f>
        <v>0</v>
      </c>
      <c r="R1057" s="26">
        <f>N1057+P1057</f>
        <v>0</v>
      </c>
      <c r="S1057" s="26">
        <v>0</v>
      </c>
      <c r="T1057" s="26"/>
      <c r="U1057" s="27"/>
      <c r="V1057" s="27"/>
      <c r="W1057" s="27">
        <f>S1057+U1057</f>
        <v>0</v>
      </c>
      <c r="X1057" s="27">
        <f>T1057+V1057</f>
        <v>0</v>
      </c>
      <c r="Y1057" s="59"/>
    </row>
    <row r="1058" spans="1:25" ht="48">
      <c r="A1058" s="35" t="s">
        <v>738</v>
      </c>
      <c r="B1058" s="36" t="s">
        <v>609</v>
      </c>
      <c r="C1058" s="36" t="s">
        <v>63</v>
      </c>
      <c r="D1058" s="36" t="s">
        <v>20</v>
      </c>
      <c r="E1058" s="36" t="s">
        <v>739</v>
      </c>
      <c r="F1058" s="25"/>
      <c r="G1058" s="26">
        <f>G1059</f>
        <v>1065828</v>
      </c>
      <c r="H1058" s="26">
        <f t="shared" ref="H1058:L1059" si="902">H1059</f>
        <v>0</v>
      </c>
      <c r="I1058" s="26">
        <f t="shared" si="902"/>
        <v>0</v>
      </c>
      <c r="J1058" s="26">
        <f t="shared" si="902"/>
        <v>0</v>
      </c>
      <c r="K1058" s="26">
        <f t="shared" si="902"/>
        <v>1065828</v>
      </c>
      <c r="L1058" s="26">
        <f t="shared" si="902"/>
        <v>0</v>
      </c>
      <c r="M1058" s="26">
        <f>M1059</f>
        <v>500000</v>
      </c>
      <c r="N1058" s="26">
        <f t="shared" ref="N1058:R1059" si="903">N1059</f>
        <v>0</v>
      </c>
      <c r="O1058" s="26">
        <f t="shared" si="903"/>
        <v>0</v>
      </c>
      <c r="P1058" s="26">
        <f t="shared" si="903"/>
        <v>0</v>
      </c>
      <c r="Q1058" s="26">
        <f t="shared" si="903"/>
        <v>500000</v>
      </c>
      <c r="R1058" s="26">
        <f t="shared" si="903"/>
        <v>0</v>
      </c>
      <c r="S1058" s="26">
        <f>S1059</f>
        <v>500000</v>
      </c>
      <c r="T1058" s="26">
        <f t="shared" ref="T1058:X1059" si="904">T1059</f>
        <v>0</v>
      </c>
      <c r="U1058" s="27">
        <f t="shared" si="904"/>
        <v>0</v>
      </c>
      <c r="V1058" s="27">
        <f t="shared" si="904"/>
        <v>0</v>
      </c>
      <c r="W1058" s="27">
        <f t="shared" si="904"/>
        <v>500000</v>
      </c>
      <c r="X1058" s="27">
        <f t="shared" si="904"/>
        <v>0</v>
      </c>
      <c r="Y1058" s="59"/>
    </row>
    <row r="1059" spans="1:25" ht="36">
      <c r="A1059" s="35" t="s">
        <v>740</v>
      </c>
      <c r="B1059" s="36" t="s">
        <v>609</v>
      </c>
      <c r="C1059" s="36" t="s">
        <v>63</v>
      </c>
      <c r="D1059" s="36" t="s">
        <v>20</v>
      </c>
      <c r="E1059" s="36" t="s">
        <v>741</v>
      </c>
      <c r="F1059" s="25"/>
      <c r="G1059" s="26">
        <f>G1060</f>
        <v>1065828</v>
      </c>
      <c r="H1059" s="26">
        <f>H1060</f>
        <v>0</v>
      </c>
      <c r="I1059" s="26">
        <f t="shared" si="902"/>
        <v>0</v>
      </c>
      <c r="J1059" s="26">
        <f t="shared" si="902"/>
        <v>0</v>
      </c>
      <c r="K1059" s="26">
        <f>K1060</f>
        <v>1065828</v>
      </c>
      <c r="L1059" s="26">
        <f t="shared" si="902"/>
        <v>0</v>
      </c>
      <c r="M1059" s="26">
        <f>M1060</f>
        <v>500000</v>
      </c>
      <c r="N1059" s="26">
        <f>N1060</f>
        <v>0</v>
      </c>
      <c r="O1059" s="26">
        <f t="shared" si="903"/>
        <v>0</v>
      </c>
      <c r="P1059" s="26">
        <f t="shared" si="903"/>
        <v>0</v>
      </c>
      <c r="Q1059" s="26">
        <f>Q1060</f>
        <v>500000</v>
      </c>
      <c r="R1059" s="26">
        <f t="shared" si="903"/>
        <v>0</v>
      </c>
      <c r="S1059" s="26">
        <f>S1060</f>
        <v>500000</v>
      </c>
      <c r="T1059" s="26">
        <f>T1060</f>
        <v>0</v>
      </c>
      <c r="U1059" s="27">
        <f t="shared" si="904"/>
        <v>0</v>
      </c>
      <c r="V1059" s="27">
        <f t="shared" si="904"/>
        <v>0</v>
      </c>
      <c r="W1059" s="27">
        <f>W1060</f>
        <v>500000</v>
      </c>
      <c r="X1059" s="27">
        <f t="shared" si="904"/>
        <v>0</v>
      </c>
      <c r="Y1059" s="59"/>
    </row>
    <row r="1060" spans="1:25" ht="24">
      <c r="A1060" s="35" t="s">
        <v>30</v>
      </c>
      <c r="B1060" s="36" t="s">
        <v>609</v>
      </c>
      <c r="C1060" s="36" t="s">
        <v>63</v>
      </c>
      <c r="D1060" s="36" t="s">
        <v>20</v>
      </c>
      <c r="E1060" s="36" t="s">
        <v>741</v>
      </c>
      <c r="F1060" s="25" t="s">
        <v>646</v>
      </c>
      <c r="G1060" s="26">
        <v>1065828</v>
      </c>
      <c r="H1060" s="26"/>
      <c r="I1060" s="26"/>
      <c r="J1060" s="26"/>
      <c r="K1060" s="26">
        <f>G1060+I1060</f>
        <v>1065828</v>
      </c>
      <c r="L1060" s="26">
        <f>H1060+J1060</f>
        <v>0</v>
      </c>
      <c r="M1060" s="26">
        <v>500000</v>
      </c>
      <c r="N1060" s="26"/>
      <c r="O1060" s="26"/>
      <c r="P1060" s="26"/>
      <c r="Q1060" s="26">
        <f>M1060+O1060</f>
        <v>500000</v>
      </c>
      <c r="R1060" s="26">
        <f>N1060+P1060</f>
        <v>0</v>
      </c>
      <c r="S1060" s="26">
        <v>500000</v>
      </c>
      <c r="T1060" s="26"/>
      <c r="U1060" s="27"/>
      <c r="V1060" s="27"/>
      <c r="W1060" s="27">
        <f>S1060+U1060</f>
        <v>500000</v>
      </c>
      <c r="X1060" s="27">
        <f>T1060+V1060</f>
        <v>0</v>
      </c>
      <c r="Y1060" s="59"/>
    </row>
    <row r="1061" spans="1:25" ht="36" hidden="1">
      <c r="A1061" s="35" t="s">
        <v>742</v>
      </c>
      <c r="B1061" s="36" t="s">
        <v>609</v>
      </c>
      <c r="C1061" s="36" t="s">
        <v>63</v>
      </c>
      <c r="D1061" s="36" t="s">
        <v>20</v>
      </c>
      <c r="E1061" s="36" t="s">
        <v>743</v>
      </c>
      <c r="F1061" s="25"/>
      <c r="G1061" s="26">
        <f t="shared" ref="G1061:V1062" si="905">G1062</f>
        <v>0</v>
      </c>
      <c r="H1061" s="26">
        <f t="shared" si="905"/>
        <v>0</v>
      </c>
      <c r="I1061" s="26">
        <f t="shared" si="905"/>
        <v>0</v>
      </c>
      <c r="J1061" s="26">
        <f t="shared" si="905"/>
        <v>0</v>
      </c>
      <c r="K1061" s="26">
        <f t="shared" si="905"/>
        <v>0</v>
      </c>
      <c r="L1061" s="26">
        <f t="shared" si="905"/>
        <v>0</v>
      </c>
      <c r="M1061" s="26">
        <f t="shared" si="905"/>
        <v>0</v>
      </c>
      <c r="N1061" s="26">
        <f t="shared" si="905"/>
        <v>0</v>
      </c>
      <c r="O1061" s="26">
        <f t="shared" si="905"/>
        <v>0</v>
      </c>
      <c r="P1061" s="26">
        <f t="shared" si="905"/>
        <v>0</v>
      </c>
      <c r="Q1061" s="26">
        <f t="shared" si="905"/>
        <v>0</v>
      </c>
      <c r="R1061" s="26">
        <f t="shared" si="905"/>
        <v>0</v>
      </c>
      <c r="S1061" s="26">
        <f t="shared" si="905"/>
        <v>0</v>
      </c>
      <c r="T1061" s="26">
        <f t="shared" si="905"/>
        <v>0</v>
      </c>
      <c r="U1061" s="27">
        <f t="shared" si="905"/>
        <v>0</v>
      </c>
      <c r="V1061" s="27">
        <f t="shared" si="905"/>
        <v>0</v>
      </c>
      <c r="W1061" s="27">
        <f t="shared" ref="S1061:X1062" si="906">W1062</f>
        <v>0</v>
      </c>
      <c r="X1061" s="27">
        <f t="shared" si="906"/>
        <v>0</v>
      </c>
      <c r="Y1061" s="59"/>
    </row>
    <row r="1062" spans="1:25" ht="36" hidden="1">
      <c r="A1062" s="35" t="s">
        <v>744</v>
      </c>
      <c r="B1062" s="36" t="s">
        <v>609</v>
      </c>
      <c r="C1062" s="36" t="s">
        <v>63</v>
      </c>
      <c r="D1062" s="36" t="s">
        <v>20</v>
      </c>
      <c r="E1062" s="36" t="s">
        <v>745</v>
      </c>
      <c r="F1062" s="25"/>
      <c r="G1062" s="26">
        <f t="shared" si="905"/>
        <v>0</v>
      </c>
      <c r="H1062" s="26">
        <f t="shared" si="905"/>
        <v>0</v>
      </c>
      <c r="I1062" s="26">
        <f t="shared" si="905"/>
        <v>0</v>
      </c>
      <c r="J1062" s="26">
        <f t="shared" si="905"/>
        <v>0</v>
      </c>
      <c r="K1062" s="26">
        <f>K1063</f>
        <v>0</v>
      </c>
      <c r="L1062" s="26">
        <f t="shared" si="905"/>
        <v>0</v>
      </c>
      <c r="M1062" s="26">
        <f t="shared" si="905"/>
        <v>0</v>
      </c>
      <c r="N1062" s="26">
        <f t="shared" si="905"/>
        <v>0</v>
      </c>
      <c r="O1062" s="26">
        <f t="shared" si="905"/>
        <v>0</v>
      </c>
      <c r="P1062" s="26">
        <f t="shared" si="905"/>
        <v>0</v>
      </c>
      <c r="Q1062" s="26">
        <f>Q1063</f>
        <v>0</v>
      </c>
      <c r="R1062" s="26">
        <f t="shared" si="905"/>
        <v>0</v>
      </c>
      <c r="S1062" s="26">
        <f t="shared" si="906"/>
        <v>0</v>
      </c>
      <c r="T1062" s="26">
        <f t="shared" si="906"/>
        <v>0</v>
      </c>
      <c r="U1062" s="27">
        <f t="shared" si="906"/>
        <v>0</v>
      </c>
      <c r="V1062" s="27">
        <f t="shared" si="906"/>
        <v>0</v>
      </c>
      <c r="W1062" s="27">
        <f>W1063</f>
        <v>0</v>
      </c>
      <c r="X1062" s="27">
        <f t="shared" si="906"/>
        <v>0</v>
      </c>
      <c r="Y1062" s="59"/>
    </row>
    <row r="1063" spans="1:25" ht="24" hidden="1">
      <c r="A1063" s="35" t="s">
        <v>30</v>
      </c>
      <c r="B1063" s="36" t="s">
        <v>609</v>
      </c>
      <c r="C1063" s="36" t="s">
        <v>63</v>
      </c>
      <c r="D1063" s="36" t="s">
        <v>20</v>
      </c>
      <c r="E1063" s="36" t="s">
        <v>745</v>
      </c>
      <c r="F1063" s="25" t="s">
        <v>646</v>
      </c>
      <c r="G1063" s="26">
        <v>0</v>
      </c>
      <c r="H1063" s="26"/>
      <c r="I1063" s="26"/>
      <c r="J1063" s="26"/>
      <c r="K1063" s="26">
        <f>G1063+I1063</f>
        <v>0</v>
      </c>
      <c r="L1063" s="26">
        <f>H1063+J1063</f>
        <v>0</v>
      </c>
      <c r="M1063" s="26">
        <v>0</v>
      </c>
      <c r="N1063" s="26"/>
      <c r="O1063" s="26">
        <v>0</v>
      </c>
      <c r="P1063" s="26"/>
      <c r="Q1063" s="26">
        <f>M1063+O1063</f>
        <v>0</v>
      </c>
      <c r="R1063" s="26">
        <f>N1063+P1063</f>
        <v>0</v>
      </c>
      <c r="S1063" s="26">
        <v>0</v>
      </c>
      <c r="T1063" s="26"/>
      <c r="U1063" s="27">
        <v>0</v>
      </c>
      <c r="V1063" s="27"/>
      <c r="W1063" s="27">
        <f>S1063+U1063</f>
        <v>0</v>
      </c>
      <c r="X1063" s="27">
        <f>T1063+V1063</f>
        <v>0</v>
      </c>
      <c r="Y1063" s="59"/>
    </row>
    <row r="1064" spans="1:25">
      <c r="A1064" s="28" t="s">
        <v>746</v>
      </c>
      <c r="B1064" s="25" t="s">
        <v>609</v>
      </c>
      <c r="C1064" s="25" t="s">
        <v>63</v>
      </c>
      <c r="D1064" s="25" t="s">
        <v>105</v>
      </c>
      <c r="E1064" s="25"/>
      <c r="F1064" s="25"/>
      <c r="G1064" s="26">
        <f t="shared" ref="G1064:X1064" si="907">+G1065+G1145+G1169</f>
        <v>191860337.04000002</v>
      </c>
      <c r="H1064" s="26">
        <f t="shared" si="907"/>
        <v>78603300</v>
      </c>
      <c r="I1064" s="26">
        <f t="shared" si="907"/>
        <v>0</v>
      </c>
      <c r="J1064" s="26">
        <f t="shared" si="907"/>
        <v>0</v>
      </c>
      <c r="K1064" s="26">
        <f t="shared" si="907"/>
        <v>191860337.04000002</v>
      </c>
      <c r="L1064" s="26">
        <f t="shared" si="907"/>
        <v>78603300</v>
      </c>
      <c r="M1064" s="26">
        <f t="shared" si="907"/>
        <v>339272730.27999997</v>
      </c>
      <c r="N1064" s="26">
        <f t="shared" si="907"/>
        <v>228519296.88</v>
      </c>
      <c r="O1064" s="26">
        <f t="shared" si="907"/>
        <v>0</v>
      </c>
      <c r="P1064" s="26">
        <f t="shared" si="907"/>
        <v>0</v>
      </c>
      <c r="Q1064" s="26">
        <f t="shared" si="907"/>
        <v>339272730.27999997</v>
      </c>
      <c r="R1064" s="26">
        <f t="shared" si="907"/>
        <v>228519296.88</v>
      </c>
      <c r="S1064" s="26">
        <f t="shared" si="907"/>
        <v>95587741.779999986</v>
      </c>
      <c r="T1064" s="26">
        <f t="shared" si="907"/>
        <v>0</v>
      </c>
      <c r="U1064" s="27">
        <f t="shared" si="907"/>
        <v>0</v>
      </c>
      <c r="V1064" s="27">
        <f t="shared" si="907"/>
        <v>0</v>
      </c>
      <c r="W1064" s="27">
        <f t="shared" si="907"/>
        <v>95587741.779999986</v>
      </c>
      <c r="X1064" s="27">
        <f t="shared" si="907"/>
        <v>0</v>
      </c>
      <c r="Y1064" s="59"/>
    </row>
    <row r="1065" spans="1:25" ht="24">
      <c r="A1065" s="28" t="s">
        <v>638</v>
      </c>
      <c r="B1065" s="25">
        <v>731</v>
      </c>
      <c r="C1065" s="25" t="s">
        <v>63</v>
      </c>
      <c r="D1065" s="25" t="s">
        <v>105</v>
      </c>
      <c r="E1065" s="25" t="s">
        <v>639</v>
      </c>
      <c r="F1065" s="25"/>
      <c r="G1065" s="26">
        <f t="shared" ref="G1065:X1065" si="908">G1066+G1079+G1134</f>
        <v>180866208.47000003</v>
      </c>
      <c r="H1065" s="26">
        <f t="shared" si="908"/>
        <v>78603300</v>
      </c>
      <c r="I1065" s="26">
        <f t="shared" si="908"/>
        <v>0</v>
      </c>
      <c r="J1065" s="26">
        <f t="shared" si="908"/>
        <v>0</v>
      </c>
      <c r="K1065" s="26">
        <f t="shared" si="908"/>
        <v>180866208.47000003</v>
      </c>
      <c r="L1065" s="26">
        <f t="shared" si="908"/>
        <v>78603300</v>
      </c>
      <c r="M1065" s="26">
        <f t="shared" si="908"/>
        <v>327772730.27999997</v>
      </c>
      <c r="N1065" s="26">
        <f t="shared" si="908"/>
        <v>228519296.88</v>
      </c>
      <c r="O1065" s="26">
        <f t="shared" si="908"/>
        <v>0</v>
      </c>
      <c r="P1065" s="26">
        <f t="shared" si="908"/>
        <v>0</v>
      </c>
      <c r="Q1065" s="26">
        <f t="shared" si="908"/>
        <v>327772730.27999997</v>
      </c>
      <c r="R1065" s="26">
        <f t="shared" si="908"/>
        <v>228519296.88</v>
      </c>
      <c r="S1065" s="26">
        <f t="shared" si="908"/>
        <v>84087741.779999986</v>
      </c>
      <c r="T1065" s="26">
        <f t="shared" si="908"/>
        <v>0</v>
      </c>
      <c r="U1065" s="27">
        <f t="shared" si="908"/>
        <v>0</v>
      </c>
      <c r="V1065" s="27">
        <f t="shared" si="908"/>
        <v>0</v>
      </c>
      <c r="W1065" s="27">
        <f t="shared" si="908"/>
        <v>84087741.779999986</v>
      </c>
      <c r="X1065" s="27">
        <f t="shared" si="908"/>
        <v>0</v>
      </c>
      <c r="Y1065" s="59"/>
    </row>
    <row r="1066" spans="1:25" ht="24">
      <c r="A1066" s="28" t="s">
        <v>747</v>
      </c>
      <c r="B1066" s="25">
        <v>731</v>
      </c>
      <c r="C1066" s="25" t="s">
        <v>63</v>
      </c>
      <c r="D1066" s="25" t="s">
        <v>105</v>
      </c>
      <c r="E1066" s="25" t="s">
        <v>748</v>
      </c>
      <c r="F1066" s="25"/>
      <c r="G1066" s="26">
        <f t="shared" ref="G1066:X1066" si="909">G1067+G1076</f>
        <v>36633674.070000008</v>
      </c>
      <c r="H1066" s="26">
        <f t="shared" si="909"/>
        <v>8603300</v>
      </c>
      <c r="I1066" s="26">
        <f t="shared" si="909"/>
        <v>0</v>
      </c>
      <c r="J1066" s="26">
        <f t="shared" si="909"/>
        <v>0</v>
      </c>
      <c r="K1066" s="26">
        <f t="shared" si="909"/>
        <v>36633674.070000008</v>
      </c>
      <c r="L1066" s="26">
        <f t="shared" si="909"/>
        <v>8603300</v>
      </c>
      <c r="M1066" s="26">
        <f t="shared" si="909"/>
        <v>168297113.46000001</v>
      </c>
      <c r="N1066" s="26">
        <f t="shared" si="909"/>
        <v>143398200</v>
      </c>
      <c r="O1066" s="26">
        <f t="shared" si="909"/>
        <v>0</v>
      </c>
      <c r="P1066" s="26">
        <f t="shared" si="909"/>
        <v>0</v>
      </c>
      <c r="Q1066" s="26">
        <f t="shared" si="909"/>
        <v>168297113.46000001</v>
      </c>
      <c r="R1066" s="26">
        <f t="shared" si="909"/>
        <v>143398200</v>
      </c>
      <c r="S1066" s="26">
        <f t="shared" si="909"/>
        <v>24884513.460000001</v>
      </c>
      <c r="T1066" s="26">
        <f t="shared" si="909"/>
        <v>0</v>
      </c>
      <c r="U1066" s="27">
        <f t="shared" si="909"/>
        <v>0</v>
      </c>
      <c r="V1066" s="27">
        <f t="shared" si="909"/>
        <v>0</v>
      </c>
      <c r="W1066" s="27">
        <f t="shared" si="909"/>
        <v>24884513.460000001</v>
      </c>
      <c r="X1066" s="27">
        <f t="shared" si="909"/>
        <v>0</v>
      </c>
      <c r="Y1066" s="59"/>
    </row>
    <row r="1067" spans="1:25" ht="24">
      <c r="A1067" s="28" t="s">
        <v>749</v>
      </c>
      <c r="B1067" s="25">
        <v>731</v>
      </c>
      <c r="C1067" s="25" t="s">
        <v>63</v>
      </c>
      <c r="D1067" s="25" t="s">
        <v>105</v>
      </c>
      <c r="E1067" s="25" t="s">
        <v>750</v>
      </c>
      <c r="F1067" s="25"/>
      <c r="G1067" s="26">
        <f t="shared" ref="G1067:X1067" si="910">G1070+G1072+G1074+G1068</f>
        <v>33633674.070000008</v>
      </c>
      <c r="H1067" s="26">
        <f t="shared" si="910"/>
        <v>8603300</v>
      </c>
      <c r="I1067" s="26">
        <f t="shared" si="910"/>
        <v>0</v>
      </c>
      <c r="J1067" s="26">
        <f t="shared" si="910"/>
        <v>0</v>
      </c>
      <c r="K1067" s="26">
        <f t="shared" si="910"/>
        <v>33633674.070000008</v>
      </c>
      <c r="L1067" s="26">
        <f t="shared" si="910"/>
        <v>8603300</v>
      </c>
      <c r="M1067" s="26">
        <f t="shared" si="910"/>
        <v>165297113.46000001</v>
      </c>
      <c r="N1067" s="26">
        <f t="shared" si="910"/>
        <v>143398200</v>
      </c>
      <c r="O1067" s="26">
        <f t="shared" si="910"/>
        <v>0</v>
      </c>
      <c r="P1067" s="26">
        <f t="shared" si="910"/>
        <v>0</v>
      </c>
      <c r="Q1067" s="26">
        <f t="shared" si="910"/>
        <v>165297113.46000001</v>
      </c>
      <c r="R1067" s="26">
        <f t="shared" si="910"/>
        <v>143398200</v>
      </c>
      <c r="S1067" s="26">
        <f t="shared" si="910"/>
        <v>21884513.460000001</v>
      </c>
      <c r="T1067" s="26">
        <f t="shared" si="910"/>
        <v>0</v>
      </c>
      <c r="U1067" s="26">
        <f t="shared" si="910"/>
        <v>0</v>
      </c>
      <c r="V1067" s="26">
        <f t="shared" si="910"/>
        <v>0</v>
      </c>
      <c r="W1067" s="26">
        <f t="shared" si="910"/>
        <v>21884513.460000001</v>
      </c>
      <c r="X1067" s="26">
        <f t="shared" si="910"/>
        <v>0</v>
      </c>
      <c r="Y1067" s="59"/>
    </row>
    <row r="1068" spans="1:25" ht="36">
      <c r="A1068" s="50" t="s">
        <v>678</v>
      </c>
      <c r="B1068" s="25">
        <v>731</v>
      </c>
      <c r="C1068" s="25" t="s">
        <v>63</v>
      </c>
      <c r="D1068" s="25" t="s">
        <v>105</v>
      </c>
      <c r="E1068" s="25" t="s">
        <v>751</v>
      </c>
      <c r="F1068" s="25"/>
      <c r="G1068" s="26">
        <f t="shared" ref="G1068:X1068" si="911">G1069</f>
        <v>8604200</v>
      </c>
      <c r="H1068" s="26">
        <f t="shared" si="911"/>
        <v>8603300</v>
      </c>
      <c r="I1068" s="26">
        <f t="shared" si="911"/>
        <v>0</v>
      </c>
      <c r="J1068" s="26">
        <f t="shared" si="911"/>
        <v>0</v>
      </c>
      <c r="K1068" s="26">
        <f t="shared" si="911"/>
        <v>8604200</v>
      </c>
      <c r="L1068" s="26">
        <f t="shared" si="911"/>
        <v>8603300</v>
      </c>
      <c r="M1068" s="26">
        <f t="shared" si="911"/>
        <v>143412600</v>
      </c>
      <c r="N1068" s="26">
        <f t="shared" si="911"/>
        <v>143398200</v>
      </c>
      <c r="O1068" s="26">
        <f t="shared" si="911"/>
        <v>0</v>
      </c>
      <c r="P1068" s="26">
        <f t="shared" si="911"/>
        <v>0</v>
      </c>
      <c r="Q1068" s="26">
        <f t="shared" si="911"/>
        <v>143412600</v>
      </c>
      <c r="R1068" s="26">
        <f t="shared" si="911"/>
        <v>143398200</v>
      </c>
      <c r="S1068" s="26">
        <f t="shared" si="911"/>
        <v>0</v>
      </c>
      <c r="T1068" s="26">
        <f t="shared" si="911"/>
        <v>0</v>
      </c>
      <c r="U1068" s="26">
        <f t="shared" si="911"/>
        <v>0</v>
      </c>
      <c r="V1068" s="26">
        <f t="shared" si="911"/>
        <v>0</v>
      </c>
      <c r="W1068" s="26">
        <f t="shared" si="911"/>
        <v>0</v>
      </c>
      <c r="X1068" s="26">
        <f t="shared" si="911"/>
        <v>0</v>
      </c>
      <c r="Y1068" s="59"/>
    </row>
    <row r="1069" spans="1:25" ht="24">
      <c r="A1069" s="28" t="s">
        <v>30</v>
      </c>
      <c r="B1069" s="25">
        <v>731</v>
      </c>
      <c r="C1069" s="25" t="s">
        <v>63</v>
      </c>
      <c r="D1069" s="25" t="s">
        <v>105</v>
      </c>
      <c r="E1069" s="25" t="s">
        <v>751</v>
      </c>
      <c r="F1069" s="25" t="s">
        <v>646</v>
      </c>
      <c r="G1069" s="26">
        <v>8604200</v>
      </c>
      <c r="H1069" s="26">
        <v>8603300</v>
      </c>
      <c r="I1069" s="26"/>
      <c r="J1069" s="26">
        <f>I1069</f>
        <v>0</v>
      </c>
      <c r="K1069" s="26">
        <f>G1069+I1069</f>
        <v>8604200</v>
      </c>
      <c r="L1069" s="26">
        <f>H1069+J1069</f>
        <v>8603300</v>
      </c>
      <c r="M1069" s="26">
        <v>143412600</v>
      </c>
      <c r="N1069" s="26">
        <v>143398200</v>
      </c>
      <c r="O1069" s="26"/>
      <c r="P1069" s="26"/>
      <c r="Q1069" s="26">
        <f>M1069+O1069</f>
        <v>143412600</v>
      </c>
      <c r="R1069" s="26">
        <f>N1069+P1069</f>
        <v>143398200</v>
      </c>
      <c r="S1069" s="26"/>
      <c r="T1069" s="26"/>
      <c r="U1069" s="27"/>
      <c r="V1069" s="27"/>
      <c r="W1069" s="26">
        <f>S1069+U1069</f>
        <v>0</v>
      </c>
      <c r="X1069" s="26">
        <f>T1069+V1069</f>
        <v>0</v>
      </c>
      <c r="Y1069" s="59"/>
    </row>
    <row r="1070" spans="1:25" ht="24">
      <c r="A1070" s="28" t="s">
        <v>752</v>
      </c>
      <c r="B1070" s="25">
        <v>731</v>
      </c>
      <c r="C1070" s="25" t="s">
        <v>63</v>
      </c>
      <c r="D1070" s="25" t="s">
        <v>105</v>
      </c>
      <c r="E1070" s="25" t="s">
        <v>753</v>
      </c>
      <c r="F1070" s="25"/>
      <c r="G1070" s="26">
        <f t="shared" ref="G1070:X1070" si="912">G1071</f>
        <v>16245205.130000001</v>
      </c>
      <c r="H1070" s="26">
        <f t="shared" si="912"/>
        <v>0</v>
      </c>
      <c r="I1070" s="26">
        <f t="shared" si="912"/>
        <v>0</v>
      </c>
      <c r="J1070" s="26">
        <f t="shared" si="912"/>
        <v>0</v>
      </c>
      <c r="K1070" s="26">
        <f>K1071</f>
        <v>16245205.130000001</v>
      </c>
      <c r="L1070" s="26">
        <f t="shared" si="912"/>
        <v>0</v>
      </c>
      <c r="M1070" s="26">
        <f t="shared" si="912"/>
        <v>15779158.02</v>
      </c>
      <c r="N1070" s="26">
        <f t="shared" si="912"/>
        <v>0</v>
      </c>
      <c r="O1070" s="26">
        <f t="shared" si="912"/>
        <v>0</v>
      </c>
      <c r="P1070" s="26">
        <f t="shared" si="912"/>
        <v>0</v>
      </c>
      <c r="Q1070" s="26">
        <f>Q1071</f>
        <v>15779158.02</v>
      </c>
      <c r="R1070" s="26">
        <f t="shared" si="912"/>
        <v>0</v>
      </c>
      <c r="S1070" s="26">
        <f t="shared" si="912"/>
        <v>15779158.02</v>
      </c>
      <c r="T1070" s="26">
        <f t="shared" si="912"/>
        <v>0</v>
      </c>
      <c r="U1070" s="27">
        <f t="shared" si="912"/>
        <v>0</v>
      </c>
      <c r="V1070" s="27">
        <f t="shared" si="912"/>
        <v>0</v>
      </c>
      <c r="W1070" s="27">
        <f>W1071</f>
        <v>15779158.02</v>
      </c>
      <c r="X1070" s="27">
        <f t="shared" si="912"/>
        <v>0</v>
      </c>
      <c r="Y1070" s="59"/>
    </row>
    <row r="1071" spans="1:25" ht="24">
      <c r="A1071" s="28" t="s">
        <v>30</v>
      </c>
      <c r="B1071" s="25">
        <v>731</v>
      </c>
      <c r="C1071" s="25" t="s">
        <v>63</v>
      </c>
      <c r="D1071" s="25" t="s">
        <v>105</v>
      </c>
      <c r="E1071" s="25" t="s">
        <v>753</v>
      </c>
      <c r="F1071" s="25" t="s">
        <v>646</v>
      </c>
      <c r="G1071" s="26">
        <v>16245205.130000001</v>
      </c>
      <c r="H1071" s="26"/>
      <c r="I1071" s="26"/>
      <c r="J1071" s="26"/>
      <c r="K1071" s="26">
        <f>G1071+I1071</f>
        <v>16245205.130000001</v>
      </c>
      <c r="L1071" s="26">
        <f>H1071+J1071</f>
        <v>0</v>
      </c>
      <c r="M1071" s="26">
        <v>15779158.02</v>
      </c>
      <c r="N1071" s="26"/>
      <c r="O1071" s="26"/>
      <c r="P1071" s="26"/>
      <c r="Q1071" s="26">
        <f>M1071+O1071</f>
        <v>15779158.02</v>
      </c>
      <c r="R1071" s="26">
        <f>N1071+P1071</f>
        <v>0</v>
      </c>
      <c r="S1071" s="26">
        <v>15779158.02</v>
      </c>
      <c r="T1071" s="26"/>
      <c r="U1071" s="27"/>
      <c r="V1071" s="27"/>
      <c r="W1071" s="27">
        <f>S1071+U1071</f>
        <v>15779158.02</v>
      </c>
      <c r="X1071" s="27">
        <f>T1071+V1071</f>
        <v>0</v>
      </c>
      <c r="Y1071" s="59"/>
    </row>
    <row r="1072" spans="1:25">
      <c r="A1072" s="28" t="s">
        <v>754</v>
      </c>
      <c r="B1072" s="25">
        <v>731</v>
      </c>
      <c r="C1072" s="25" t="s">
        <v>63</v>
      </c>
      <c r="D1072" s="25" t="s">
        <v>105</v>
      </c>
      <c r="E1072" s="25" t="s">
        <v>755</v>
      </c>
      <c r="F1072" s="25"/>
      <c r="G1072" s="26">
        <f t="shared" ref="G1072:X1072" si="913">G1073</f>
        <v>6792596</v>
      </c>
      <c r="H1072" s="26">
        <f t="shared" si="913"/>
        <v>0</v>
      </c>
      <c r="I1072" s="26">
        <f t="shared" si="913"/>
        <v>0</v>
      </c>
      <c r="J1072" s="26">
        <f t="shared" si="913"/>
        <v>0</v>
      </c>
      <c r="K1072" s="26">
        <f t="shared" si="913"/>
        <v>6792596</v>
      </c>
      <c r="L1072" s="26">
        <f t="shared" si="913"/>
        <v>0</v>
      </c>
      <c r="M1072" s="26">
        <f t="shared" si="913"/>
        <v>5329755.4400000004</v>
      </c>
      <c r="N1072" s="26">
        <f t="shared" si="913"/>
        <v>0</v>
      </c>
      <c r="O1072" s="26">
        <f t="shared" si="913"/>
        <v>0</v>
      </c>
      <c r="P1072" s="26">
        <f t="shared" si="913"/>
        <v>0</v>
      </c>
      <c r="Q1072" s="26">
        <f t="shared" si="913"/>
        <v>5329755.4400000004</v>
      </c>
      <c r="R1072" s="26">
        <f t="shared" si="913"/>
        <v>0</v>
      </c>
      <c r="S1072" s="26">
        <f t="shared" si="913"/>
        <v>5329755.4400000004</v>
      </c>
      <c r="T1072" s="26">
        <f t="shared" si="913"/>
        <v>0</v>
      </c>
      <c r="U1072" s="27">
        <f t="shared" si="913"/>
        <v>0</v>
      </c>
      <c r="V1072" s="27">
        <f t="shared" si="913"/>
        <v>0</v>
      </c>
      <c r="W1072" s="27">
        <f t="shared" si="913"/>
        <v>5329755.4400000004</v>
      </c>
      <c r="X1072" s="27">
        <f t="shared" si="913"/>
        <v>0</v>
      </c>
      <c r="Y1072" s="59"/>
    </row>
    <row r="1073" spans="1:25" ht="24">
      <c r="A1073" s="28" t="s">
        <v>30</v>
      </c>
      <c r="B1073" s="25">
        <v>731</v>
      </c>
      <c r="C1073" s="25" t="s">
        <v>63</v>
      </c>
      <c r="D1073" s="25" t="s">
        <v>105</v>
      </c>
      <c r="E1073" s="25" t="s">
        <v>755</v>
      </c>
      <c r="F1073" s="25" t="s">
        <v>646</v>
      </c>
      <c r="G1073" s="26">
        <v>6792596</v>
      </c>
      <c r="H1073" s="26"/>
      <c r="I1073" s="26"/>
      <c r="J1073" s="26"/>
      <c r="K1073" s="26">
        <f>G1073+I1073</f>
        <v>6792596</v>
      </c>
      <c r="L1073" s="26">
        <f>H1073+J1073</f>
        <v>0</v>
      </c>
      <c r="M1073" s="26">
        <v>5329755.4400000004</v>
      </c>
      <c r="N1073" s="26"/>
      <c r="O1073" s="26"/>
      <c r="P1073" s="26"/>
      <c r="Q1073" s="26">
        <f>M1073+O1073</f>
        <v>5329755.4400000004</v>
      </c>
      <c r="R1073" s="26">
        <f>N1073+P1073</f>
        <v>0</v>
      </c>
      <c r="S1073" s="26">
        <v>5329755.4400000004</v>
      </c>
      <c r="T1073" s="26"/>
      <c r="U1073" s="27"/>
      <c r="V1073" s="27"/>
      <c r="W1073" s="27">
        <f>S1073+U1073</f>
        <v>5329755.4400000004</v>
      </c>
      <c r="X1073" s="27">
        <f>T1073+V1073</f>
        <v>0</v>
      </c>
      <c r="Y1073" s="59"/>
    </row>
    <row r="1074" spans="1:25">
      <c r="A1074" s="28" t="s">
        <v>756</v>
      </c>
      <c r="B1074" s="25">
        <v>731</v>
      </c>
      <c r="C1074" s="25" t="s">
        <v>63</v>
      </c>
      <c r="D1074" s="25" t="s">
        <v>105</v>
      </c>
      <c r="E1074" s="25" t="s">
        <v>757</v>
      </c>
      <c r="F1074" s="25"/>
      <c r="G1074" s="26">
        <f t="shared" ref="G1074:X1074" si="914">G1075</f>
        <v>1991672.94</v>
      </c>
      <c r="H1074" s="26">
        <f t="shared" si="914"/>
        <v>0</v>
      </c>
      <c r="I1074" s="26">
        <f t="shared" si="914"/>
        <v>0</v>
      </c>
      <c r="J1074" s="26">
        <f t="shared" si="914"/>
        <v>0</v>
      </c>
      <c r="K1074" s="26">
        <f t="shared" si="914"/>
        <v>1991672.94</v>
      </c>
      <c r="L1074" s="26">
        <f t="shared" si="914"/>
        <v>0</v>
      </c>
      <c r="M1074" s="26">
        <f t="shared" si="914"/>
        <v>775600</v>
      </c>
      <c r="N1074" s="26">
        <f t="shared" si="914"/>
        <v>0</v>
      </c>
      <c r="O1074" s="26">
        <f t="shared" si="914"/>
        <v>0</v>
      </c>
      <c r="P1074" s="26">
        <f t="shared" si="914"/>
        <v>0</v>
      </c>
      <c r="Q1074" s="26">
        <f t="shared" si="914"/>
        <v>775600</v>
      </c>
      <c r="R1074" s="26">
        <f t="shared" si="914"/>
        <v>0</v>
      </c>
      <c r="S1074" s="26">
        <f t="shared" si="914"/>
        <v>775600</v>
      </c>
      <c r="T1074" s="26">
        <f t="shared" si="914"/>
        <v>0</v>
      </c>
      <c r="U1074" s="27">
        <f t="shared" si="914"/>
        <v>0</v>
      </c>
      <c r="V1074" s="27">
        <f t="shared" si="914"/>
        <v>0</v>
      </c>
      <c r="W1074" s="27">
        <f t="shared" si="914"/>
        <v>775600</v>
      </c>
      <c r="X1074" s="27">
        <f t="shared" si="914"/>
        <v>0</v>
      </c>
      <c r="Y1074" s="59"/>
    </row>
    <row r="1075" spans="1:25" ht="24">
      <c r="A1075" s="28" t="s">
        <v>30</v>
      </c>
      <c r="B1075" s="25">
        <v>731</v>
      </c>
      <c r="C1075" s="25" t="s">
        <v>63</v>
      </c>
      <c r="D1075" s="25" t="s">
        <v>105</v>
      </c>
      <c r="E1075" s="25" t="s">
        <v>757</v>
      </c>
      <c r="F1075" s="25" t="s">
        <v>646</v>
      </c>
      <c r="G1075" s="26">
        <v>1991672.94</v>
      </c>
      <c r="H1075" s="26"/>
      <c r="I1075" s="26"/>
      <c r="J1075" s="26"/>
      <c r="K1075" s="26">
        <f>G1075+I1075</f>
        <v>1991672.94</v>
      </c>
      <c r="L1075" s="26">
        <f>H1075+J1075</f>
        <v>0</v>
      </c>
      <c r="M1075" s="26">
        <v>775600</v>
      </c>
      <c r="N1075" s="26"/>
      <c r="O1075" s="26"/>
      <c r="P1075" s="26"/>
      <c r="Q1075" s="26">
        <f>M1075+O1075</f>
        <v>775600</v>
      </c>
      <c r="R1075" s="26">
        <f>N1075+P1075</f>
        <v>0</v>
      </c>
      <c r="S1075" s="26">
        <v>775600</v>
      </c>
      <c r="T1075" s="26"/>
      <c r="U1075" s="27"/>
      <c r="V1075" s="27"/>
      <c r="W1075" s="27">
        <f>S1075+U1075</f>
        <v>775600</v>
      </c>
      <c r="X1075" s="27">
        <f>T1075+V1075</f>
        <v>0</v>
      </c>
      <c r="Y1075" s="59"/>
    </row>
    <row r="1076" spans="1:25" ht="24">
      <c r="A1076" s="28" t="s">
        <v>758</v>
      </c>
      <c r="B1076" s="25">
        <v>731</v>
      </c>
      <c r="C1076" s="25" t="s">
        <v>63</v>
      </c>
      <c r="D1076" s="25" t="s">
        <v>105</v>
      </c>
      <c r="E1076" s="25" t="s">
        <v>759</v>
      </c>
      <c r="F1076" s="25"/>
      <c r="G1076" s="26">
        <f>G1077</f>
        <v>3000000</v>
      </c>
      <c r="H1076" s="26">
        <f>H1077</f>
        <v>0</v>
      </c>
      <c r="I1076" s="26">
        <f t="shared" ref="I1076:L1077" si="915">I1077</f>
        <v>0</v>
      </c>
      <c r="J1076" s="26">
        <f t="shared" si="915"/>
        <v>0</v>
      </c>
      <c r="K1076" s="26">
        <f t="shared" si="915"/>
        <v>3000000</v>
      </c>
      <c r="L1076" s="26">
        <f t="shared" si="915"/>
        <v>0</v>
      </c>
      <c r="M1076" s="26">
        <f>M1077</f>
        <v>3000000</v>
      </c>
      <c r="N1076" s="26">
        <f>N1077</f>
        <v>0</v>
      </c>
      <c r="O1076" s="26">
        <f t="shared" ref="O1076:R1077" si="916">O1077</f>
        <v>0</v>
      </c>
      <c r="P1076" s="26">
        <f t="shared" si="916"/>
        <v>0</v>
      </c>
      <c r="Q1076" s="26">
        <f t="shared" si="916"/>
        <v>3000000</v>
      </c>
      <c r="R1076" s="26">
        <f t="shared" si="916"/>
        <v>0</v>
      </c>
      <c r="S1076" s="26">
        <f>S1077</f>
        <v>3000000</v>
      </c>
      <c r="T1076" s="26">
        <f>T1077</f>
        <v>0</v>
      </c>
      <c r="U1076" s="27">
        <f t="shared" ref="U1076:X1077" si="917">U1077</f>
        <v>0</v>
      </c>
      <c r="V1076" s="27">
        <f t="shared" si="917"/>
        <v>0</v>
      </c>
      <c r="W1076" s="27">
        <f t="shared" si="917"/>
        <v>3000000</v>
      </c>
      <c r="X1076" s="27">
        <f t="shared" si="917"/>
        <v>0</v>
      </c>
      <c r="Y1076" s="59"/>
    </row>
    <row r="1077" spans="1:25">
      <c r="A1077" s="35" t="s">
        <v>760</v>
      </c>
      <c r="B1077" s="25">
        <v>731</v>
      </c>
      <c r="C1077" s="25" t="s">
        <v>63</v>
      </c>
      <c r="D1077" s="25" t="s">
        <v>105</v>
      </c>
      <c r="E1077" s="25" t="s">
        <v>761</v>
      </c>
      <c r="F1077" s="25"/>
      <c r="G1077" s="26">
        <f>G1078</f>
        <v>3000000</v>
      </c>
      <c r="H1077" s="26">
        <f>H1078</f>
        <v>0</v>
      </c>
      <c r="I1077" s="26">
        <f t="shared" si="915"/>
        <v>0</v>
      </c>
      <c r="J1077" s="26">
        <f t="shared" si="915"/>
        <v>0</v>
      </c>
      <c r="K1077" s="26">
        <f t="shared" si="915"/>
        <v>3000000</v>
      </c>
      <c r="L1077" s="26">
        <f t="shared" si="915"/>
        <v>0</v>
      </c>
      <c r="M1077" s="26">
        <f>M1078</f>
        <v>3000000</v>
      </c>
      <c r="N1077" s="26">
        <f>N1078</f>
        <v>0</v>
      </c>
      <c r="O1077" s="26">
        <f t="shared" si="916"/>
        <v>0</v>
      </c>
      <c r="P1077" s="26">
        <f t="shared" si="916"/>
        <v>0</v>
      </c>
      <c r="Q1077" s="26">
        <f t="shared" si="916"/>
        <v>3000000</v>
      </c>
      <c r="R1077" s="26">
        <f t="shared" si="916"/>
        <v>0</v>
      </c>
      <c r="S1077" s="26">
        <f>S1078</f>
        <v>3000000</v>
      </c>
      <c r="T1077" s="26">
        <f>T1078</f>
        <v>0</v>
      </c>
      <c r="U1077" s="27">
        <f t="shared" si="917"/>
        <v>0</v>
      </c>
      <c r="V1077" s="27">
        <f t="shared" si="917"/>
        <v>0</v>
      </c>
      <c r="W1077" s="27">
        <f t="shared" si="917"/>
        <v>3000000</v>
      </c>
      <c r="X1077" s="27">
        <f t="shared" si="917"/>
        <v>0</v>
      </c>
      <c r="Y1077" s="59"/>
    </row>
    <row r="1078" spans="1:25" ht="24">
      <c r="A1078" s="28" t="s">
        <v>30</v>
      </c>
      <c r="B1078" s="25">
        <v>731</v>
      </c>
      <c r="C1078" s="25" t="s">
        <v>63</v>
      </c>
      <c r="D1078" s="25" t="s">
        <v>105</v>
      </c>
      <c r="E1078" s="25" t="s">
        <v>761</v>
      </c>
      <c r="F1078" s="25" t="s">
        <v>646</v>
      </c>
      <c r="G1078" s="26">
        <v>3000000</v>
      </c>
      <c r="H1078" s="26"/>
      <c r="I1078" s="26"/>
      <c r="J1078" s="26"/>
      <c r="K1078" s="26">
        <f>G1078+I1078</f>
        <v>3000000</v>
      </c>
      <c r="L1078" s="26">
        <f>H1078+J1078</f>
        <v>0</v>
      </c>
      <c r="M1078" s="26">
        <v>3000000</v>
      </c>
      <c r="N1078" s="26"/>
      <c r="O1078" s="26"/>
      <c r="P1078" s="26"/>
      <c r="Q1078" s="26">
        <f>M1078+O1078</f>
        <v>3000000</v>
      </c>
      <c r="R1078" s="26">
        <f>N1078+P1078</f>
        <v>0</v>
      </c>
      <c r="S1078" s="26">
        <v>3000000</v>
      </c>
      <c r="T1078" s="26"/>
      <c r="U1078" s="27"/>
      <c r="V1078" s="27"/>
      <c r="W1078" s="27">
        <f>S1078+U1078</f>
        <v>3000000</v>
      </c>
      <c r="X1078" s="27">
        <f>T1078+V1078</f>
        <v>0</v>
      </c>
      <c r="Y1078" s="59"/>
    </row>
    <row r="1079" spans="1:25" ht="24">
      <c r="A1079" s="28" t="s">
        <v>762</v>
      </c>
      <c r="B1079" s="25">
        <v>731</v>
      </c>
      <c r="C1079" s="25" t="s">
        <v>63</v>
      </c>
      <c r="D1079" s="25" t="s">
        <v>105</v>
      </c>
      <c r="E1079" s="25" t="s">
        <v>641</v>
      </c>
      <c r="F1079" s="25"/>
      <c r="G1079" s="26">
        <f t="shared" ref="G1079:X1079" si="918">G1080+G1110+G1119+G1092</f>
        <v>137416237.66</v>
      </c>
      <c r="H1079" s="26">
        <f t="shared" si="918"/>
        <v>70000000</v>
      </c>
      <c r="I1079" s="26">
        <f t="shared" si="918"/>
        <v>0</v>
      </c>
      <c r="J1079" s="26">
        <f t="shared" si="918"/>
        <v>0</v>
      </c>
      <c r="K1079" s="26">
        <f t="shared" si="918"/>
        <v>137416237.66</v>
      </c>
      <c r="L1079" s="26">
        <f t="shared" si="918"/>
        <v>70000000</v>
      </c>
      <c r="M1079" s="26">
        <f t="shared" si="918"/>
        <v>152659320.07999998</v>
      </c>
      <c r="N1079" s="26">
        <f t="shared" si="918"/>
        <v>85121096.879999995</v>
      </c>
      <c r="O1079" s="26">
        <f t="shared" si="918"/>
        <v>0</v>
      </c>
      <c r="P1079" s="26">
        <f t="shared" si="918"/>
        <v>0</v>
      </c>
      <c r="Q1079" s="26">
        <f t="shared" si="918"/>
        <v>152659320.07999998</v>
      </c>
      <c r="R1079" s="26">
        <f t="shared" si="918"/>
        <v>85121096.879999995</v>
      </c>
      <c r="S1079" s="26">
        <f t="shared" si="918"/>
        <v>52386931.579999998</v>
      </c>
      <c r="T1079" s="26">
        <f t="shared" si="918"/>
        <v>0</v>
      </c>
      <c r="U1079" s="27">
        <f t="shared" si="918"/>
        <v>0</v>
      </c>
      <c r="V1079" s="27">
        <f t="shared" si="918"/>
        <v>0</v>
      </c>
      <c r="W1079" s="27">
        <f t="shared" si="918"/>
        <v>52386931.579999998</v>
      </c>
      <c r="X1079" s="27">
        <f t="shared" si="918"/>
        <v>0</v>
      </c>
      <c r="Y1079" s="59"/>
    </row>
    <row r="1080" spans="1:25" ht="36.75" customHeight="1">
      <c r="A1080" s="28" t="s">
        <v>763</v>
      </c>
      <c r="B1080" s="25">
        <v>731</v>
      </c>
      <c r="C1080" s="25" t="s">
        <v>63</v>
      </c>
      <c r="D1080" s="25" t="s">
        <v>105</v>
      </c>
      <c r="E1080" s="25" t="s">
        <v>764</v>
      </c>
      <c r="F1080" s="25"/>
      <c r="G1080" s="26">
        <f t="shared" ref="G1080:X1080" si="919">G1081+G1083+G1087+G1085+G1090</f>
        <v>26208459.239999998</v>
      </c>
      <c r="H1080" s="26">
        <f t="shared" si="919"/>
        <v>0</v>
      </c>
      <c r="I1080" s="26">
        <f t="shared" si="919"/>
        <v>0</v>
      </c>
      <c r="J1080" s="26">
        <f t="shared" si="919"/>
        <v>0</v>
      </c>
      <c r="K1080" s="26">
        <f t="shared" si="919"/>
        <v>26208459.239999998</v>
      </c>
      <c r="L1080" s="26">
        <f t="shared" si="919"/>
        <v>0</v>
      </c>
      <c r="M1080" s="26">
        <f t="shared" si="919"/>
        <v>23508459.239999998</v>
      </c>
      <c r="N1080" s="26">
        <f t="shared" si="919"/>
        <v>0</v>
      </c>
      <c r="O1080" s="26">
        <f t="shared" si="919"/>
        <v>0</v>
      </c>
      <c r="P1080" s="26">
        <f t="shared" si="919"/>
        <v>0</v>
      </c>
      <c r="Q1080" s="26">
        <f t="shared" si="919"/>
        <v>23508459.239999998</v>
      </c>
      <c r="R1080" s="26">
        <f t="shared" si="919"/>
        <v>0</v>
      </c>
      <c r="S1080" s="26">
        <f t="shared" si="919"/>
        <v>23508459.239999998</v>
      </c>
      <c r="T1080" s="26">
        <f t="shared" si="919"/>
        <v>0</v>
      </c>
      <c r="U1080" s="26">
        <f t="shared" si="919"/>
        <v>0</v>
      </c>
      <c r="V1080" s="26">
        <f t="shared" si="919"/>
        <v>0</v>
      </c>
      <c r="W1080" s="26">
        <f t="shared" si="919"/>
        <v>23508459.239999998</v>
      </c>
      <c r="X1080" s="26">
        <f t="shared" si="919"/>
        <v>0</v>
      </c>
      <c r="Y1080" s="59"/>
    </row>
    <row r="1081" spans="1:25" ht="24">
      <c r="A1081" s="28" t="s">
        <v>765</v>
      </c>
      <c r="B1081" s="25">
        <v>731</v>
      </c>
      <c r="C1081" s="25" t="s">
        <v>63</v>
      </c>
      <c r="D1081" s="25" t="s">
        <v>105</v>
      </c>
      <c r="E1081" s="25" t="s">
        <v>766</v>
      </c>
      <c r="F1081" s="25"/>
      <c r="G1081" s="26">
        <f t="shared" ref="G1081:X1081" si="920">G1082</f>
        <v>22508459.239999998</v>
      </c>
      <c r="H1081" s="26">
        <f t="shared" si="920"/>
        <v>0</v>
      </c>
      <c r="I1081" s="26">
        <f t="shared" si="920"/>
        <v>0</v>
      </c>
      <c r="J1081" s="26">
        <f t="shared" si="920"/>
        <v>0</v>
      </c>
      <c r="K1081" s="26">
        <f t="shared" si="920"/>
        <v>22508459.239999998</v>
      </c>
      <c r="L1081" s="26">
        <f t="shared" si="920"/>
        <v>0</v>
      </c>
      <c r="M1081" s="26">
        <f t="shared" si="920"/>
        <v>19508459.239999998</v>
      </c>
      <c r="N1081" s="26">
        <f t="shared" si="920"/>
        <v>0</v>
      </c>
      <c r="O1081" s="26">
        <f t="shared" si="920"/>
        <v>0</v>
      </c>
      <c r="P1081" s="26">
        <f t="shared" si="920"/>
        <v>0</v>
      </c>
      <c r="Q1081" s="26">
        <f t="shared" si="920"/>
        <v>19508459.239999998</v>
      </c>
      <c r="R1081" s="26">
        <f t="shared" si="920"/>
        <v>0</v>
      </c>
      <c r="S1081" s="26">
        <f t="shared" si="920"/>
        <v>19508459.239999998</v>
      </c>
      <c r="T1081" s="26">
        <f t="shared" si="920"/>
        <v>0</v>
      </c>
      <c r="U1081" s="27">
        <f t="shared" si="920"/>
        <v>0</v>
      </c>
      <c r="V1081" s="27">
        <f t="shared" si="920"/>
        <v>0</v>
      </c>
      <c r="W1081" s="27">
        <f t="shared" si="920"/>
        <v>19508459.239999998</v>
      </c>
      <c r="X1081" s="27">
        <f t="shared" si="920"/>
        <v>0</v>
      </c>
      <c r="Y1081" s="59"/>
    </row>
    <row r="1082" spans="1:25" ht="24">
      <c r="A1082" s="28" t="s">
        <v>30</v>
      </c>
      <c r="B1082" s="25">
        <v>731</v>
      </c>
      <c r="C1082" s="25" t="s">
        <v>63</v>
      </c>
      <c r="D1082" s="25" t="s">
        <v>105</v>
      </c>
      <c r="E1082" s="25" t="s">
        <v>766</v>
      </c>
      <c r="F1082" s="25" t="s">
        <v>646</v>
      </c>
      <c r="G1082" s="26">
        <v>22508459.239999998</v>
      </c>
      <c r="H1082" s="26"/>
      <c r="I1082" s="26"/>
      <c r="J1082" s="26"/>
      <c r="K1082" s="26">
        <f>G1082+I1082</f>
        <v>22508459.239999998</v>
      </c>
      <c r="L1082" s="26">
        <f>H1082+J1082</f>
        <v>0</v>
      </c>
      <c r="M1082" s="26">
        <v>19508459.239999998</v>
      </c>
      <c r="N1082" s="26"/>
      <c r="O1082" s="26"/>
      <c r="P1082" s="26"/>
      <c r="Q1082" s="26">
        <f>M1082+O1082</f>
        <v>19508459.239999998</v>
      </c>
      <c r="R1082" s="26">
        <f>N1082+P1082</f>
        <v>0</v>
      </c>
      <c r="S1082" s="26">
        <v>19508459.239999998</v>
      </c>
      <c r="T1082" s="26"/>
      <c r="U1082" s="27"/>
      <c r="V1082" s="27"/>
      <c r="W1082" s="27">
        <f>S1082+U1082</f>
        <v>19508459.239999998</v>
      </c>
      <c r="X1082" s="27">
        <f>T1082+V1082</f>
        <v>0</v>
      </c>
      <c r="Y1082" s="59"/>
    </row>
    <row r="1083" spans="1:25">
      <c r="A1083" s="28" t="s">
        <v>767</v>
      </c>
      <c r="B1083" s="25">
        <v>731</v>
      </c>
      <c r="C1083" s="25" t="s">
        <v>63</v>
      </c>
      <c r="D1083" s="25" t="s">
        <v>105</v>
      </c>
      <c r="E1083" s="25" t="s">
        <v>768</v>
      </c>
      <c r="F1083" s="25"/>
      <c r="G1083" s="26">
        <f t="shared" ref="G1083:X1083" si="921">G1084</f>
        <v>3700000</v>
      </c>
      <c r="H1083" s="26">
        <f t="shared" si="921"/>
        <v>0</v>
      </c>
      <c r="I1083" s="26">
        <f t="shared" si="921"/>
        <v>0</v>
      </c>
      <c r="J1083" s="26">
        <f t="shared" si="921"/>
        <v>0</v>
      </c>
      <c r="K1083" s="26">
        <f t="shared" si="921"/>
        <v>3700000</v>
      </c>
      <c r="L1083" s="26">
        <f t="shared" si="921"/>
        <v>0</v>
      </c>
      <c r="M1083" s="26">
        <f t="shared" si="921"/>
        <v>4000000</v>
      </c>
      <c r="N1083" s="26">
        <f t="shared" si="921"/>
        <v>0</v>
      </c>
      <c r="O1083" s="26">
        <f t="shared" si="921"/>
        <v>0</v>
      </c>
      <c r="P1083" s="26">
        <f t="shared" si="921"/>
        <v>0</v>
      </c>
      <c r="Q1083" s="26">
        <f t="shared" si="921"/>
        <v>4000000</v>
      </c>
      <c r="R1083" s="26">
        <f t="shared" si="921"/>
        <v>0</v>
      </c>
      <c r="S1083" s="26">
        <f t="shared" si="921"/>
        <v>4000000</v>
      </c>
      <c r="T1083" s="26">
        <f t="shared" si="921"/>
        <v>0</v>
      </c>
      <c r="U1083" s="27">
        <f t="shared" si="921"/>
        <v>0</v>
      </c>
      <c r="V1083" s="27">
        <f t="shared" si="921"/>
        <v>0</v>
      </c>
      <c r="W1083" s="27">
        <f t="shared" si="921"/>
        <v>4000000</v>
      </c>
      <c r="X1083" s="27">
        <f t="shared" si="921"/>
        <v>0</v>
      </c>
      <c r="Y1083" s="59"/>
    </row>
    <row r="1084" spans="1:25" ht="24">
      <c r="A1084" s="28" t="s">
        <v>30</v>
      </c>
      <c r="B1084" s="25">
        <v>731</v>
      </c>
      <c r="C1084" s="25" t="s">
        <v>63</v>
      </c>
      <c r="D1084" s="25" t="s">
        <v>105</v>
      </c>
      <c r="E1084" s="25" t="s">
        <v>768</v>
      </c>
      <c r="F1084" s="25" t="s">
        <v>646</v>
      </c>
      <c r="G1084" s="26">
        <v>3700000</v>
      </c>
      <c r="H1084" s="26"/>
      <c r="I1084" s="26"/>
      <c r="J1084" s="26"/>
      <c r="K1084" s="26">
        <f>G1084+I1084</f>
        <v>3700000</v>
      </c>
      <c r="L1084" s="26">
        <f>H1084+J1084</f>
        <v>0</v>
      </c>
      <c r="M1084" s="26">
        <v>4000000</v>
      </c>
      <c r="N1084" s="26"/>
      <c r="O1084" s="26"/>
      <c r="P1084" s="26"/>
      <c r="Q1084" s="26">
        <f>M1084+O1084</f>
        <v>4000000</v>
      </c>
      <c r="R1084" s="26">
        <f>N1084+P1084</f>
        <v>0</v>
      </c>
      <c r="S1084" s="26">
        <v>4000000</v>
      </c>
      <c r="T1084" s="26"/>
      <c r="U1084" s="27"/>
      <c r="V1084" s="27"/>
      <c r="W1084" s="27">
        <f>S1084+U1084</f>
        <v>4000000</v>
      </c>
      <c r="X1084" s="27">
        <f>T1084+V1084</f>
        <v>0</v>
      </c>
      <c r="Y1084" s="59"/>
    </row>
    <row r="1085" spans="1:25" hidden="1">
      <c r="A1085" s="28" t="s">
        <v>769</v>
      </c>
      <c r="B1085" s="25">
        <v>731</v>
      </c>
      <c r="C1085" s="25" t="s">
        <v>63</v>
      </c>
      <c r="D1085" s="25" t="s">
        <v>105</v>
      </c>
      <c r="E1085" s="25" t="s">
        <v>770</v>
      </c>
      <c r="F1085" s="25"/>
      <c r="G1085" s="26">
        <f t="shared" ref="G1085:X1085" si="922">G1086</f>
        <v>0</v>
      </c>
      <c r="H1085" s="26">
        <f t="shared" si="922"/>
        <v>0</v>
      </c>
      <c r="I1085" s="26">
        <f t="shared" si="922"/>
        <v>0</v>
      </c>
      <c r="J1085" s="26">
        <f t="shared" si="922"/>
        <v>0</v>
      </c>
      <c r="K1085" s="26">
        <f t="shared" si="922"/>
        <v>0</v>
      </c>
      <c r="L1085" s="26">
        <f t="shared" si="922"/>
        <v>0</v>
      </c>
      <c r="M1085" s="26">
        <f t="shared" si="922"/>
        <v>0</v>
      </c>
      <c r="N1085" s="26">
        <f t="shared" si="922"/>
        <v>0</v>
      </c>
      <c r="O1085" s="26">
        <f t="shared" si="922"/>
        <v>0</v>
      </c>
      <c r="P1085" s="26">
        <f t="shared" si="922"/>
        <v>0</v>
      </c>
      <c r="Q1085" s="26">
        <f t="shared" si="922"/>
        <v>0</v>
      </c>
      <c r="R1085" s="26">
        <f t="shared" si="922"/>
        <v>0</v>
      </c>
      <c r="S1085" s="26">
        <f t="shared" si="922"/>
        <v>0</v>
      </c>
      <c r="T1085" s="26">
        <f t="shared" si="922"/>
        <v>0</v>
      </c>
      <c r="U1085" s="27">
        <f t="shared" si="922"/>
        <v>0</v>
      </c>
      <c r="V1085" s="27">
        <f t="shared" si="922"/>
        <v>0</v>
      </c>
      <c r="W1085" s="27">
        <f t="shared" si="922"/>
        <v>0</v>
      </c>
      <c r="X1085" s="27">
        <f t="shared" si="922"/>
        <v>0</v>
      </c>
      <c r="Y1085" s="59"/>
    </row>
    <row r="1086" spans="1:25" ht="24" hidden="1">
      <c r="A1086" s="28" t="s">
        <v>30</v>
      </c>
      <c r="B1086" s="25">
        <v>731</v>
      </c>
      <c r="C1086" s="25" t="s">
        <v>63</v>
      </c>
      <c r="D1086" s="25" t="s">
        <v>105</v>
      </c>
      <c r="E1086" s="25" t="s">
        <v>770</v>
      </c>
      <c r="F1086" s="25" t="s">
        <v>646</v>
      </c>
      <c r="G1086" s="26">
        <v>0</v>
      </c>
      <c r="H1086" s="26">
        <v>0</v>
      </c>
      <c r="I1086" s="26"/>
      <c r="J1086" s="26"/>
      <c r="K1086" s="26">
        <f>G1086+I1086</f>
        <v>0</v>
      </c>
      <c r="L1086" s="26">
        <f>H1086+J1086</f>
        <v>0</v>
      </c>
      <c r="M1086" s="26">
        <v>0</v>
      </c>
      <c r="N1086" s="26">
        <v>0</v>
      </c>
      <c r="O1086" s="26">
        <f>-454687+454687</f>
        <v>0</v>
      </c>
      <c r="P1086" s="26"/>
      <c r="Q1086" s="26">
        <f>M1086+O1086</f>
        <v>0</v>
      </c>
      <c r="R1086" s="26">
        <f>N1086+P1086</f>
        <v>0</v>
      </c>
      <c r="S1086" s="26">
        <v>0</v>
      </c>
      <c r="T1086" s="26">
        <v>0</v>
      </c>
      <c r="U1086" s="27">
        <f>-454687+454687</f>
        <v>0</v>
      </c>
      <c r="V1086" s="27"/>
      <c r="W1086" s="27">
        <f>S1086+U1086</f>
        <v>0</v>
      </c>
      <c r="X1086" s="27">
        <f>T1086+V1086</f>
        <v>0</v>
      </c>
      <c r="Y1086" s="59"/>
    </row>
    <row r="1087" spans="1:25" hidden="1">
      <c r="A1087" s="28" t="s">
        <v>771</v>
      </c>
      <c r="B1087" s="25">
        <v>731</v>
      </c>
      <c r="C1087" s="25" t="s">
        <v>63</v>
      </c>
      <c r="D1087" s="25" t="s">
        <v>105</v>
      </c>
      <c r="E1087" s="25" t="s">
        <v>772</v>
      </c>
      <c r="F1087" s="25"/>
      <c r="G1087" s="26">
        <f t="shared" ref="G1087:H1087" si="923">SUM(G1088:G1089)</f>
        <v>0</v>
      </c>
      <c r="H1087" s="26">
        <f t="shared" si="923"/>
        <v>0</v>
      </c>
      <c r="I1087" s="26">
        <f t="shared" ref="I1087:X1087" si="924">SUM(I1088:I1089)</f>
        <v>0</v>
      </c>
      <c r="J1087" s="26">
        <f t="shared" si="924"/>
        <v>0</v>
      </c>
      <c r="K1087" s="26">
        <f t="shared" si="924"/>
        <v>0</v>
      </c>
      <c r="L1087" s="26">
        <f t="shared" si="924"/>
        <v>0</v>
      </c>
      <c r="M1087" s="26">
        <f t="shared" si="924"/>
        <v>0</v>
      </c>
      <c r="N1087" s="26">
        <f t="shared" si="924"/>
        <v>0</v>
      </c>
      <c r="O1087" s="26">
        <f t="shared" si="924"/>
        <v>0</v>
      </c>
      <c r="P1087" s="26">
        <f t="shared" si="924"/>
        <v>0</v>
      </c>
      <c r="Q1087" s="26">
        <f t="shared" si="924"/>
        <v>0</v>
      </c>
      <c r="R1087" s="26">
        <f t="shared" si="924"/>
        <v>0</v>
      </c>
      <c r="S1087" s="26">
        <f t="shared" si="924"/>
        <v>0</v>
      </c>
      <c r="T1087" s="26">
        <f t="shared" si="924"/>
        <v>0</v>
      </c>
      <c r="U1087" s="27">
        <f t="shared" si="924"/>
        <v>0</v>
      </c>
      <c r="V1087" s="27">
        <f t="shared" si="924"/>
        <v>0</v>
      </c>
      <c r="W1087" s="27">
        <f t="shared" si="924"/>
        <v>0</v>
      </c>
      <c r="X1087" s="27">
        <f t="shared" si="924"/>
        <v>0</v>
      </c>
      <c r="Y1087" s="59"/>
    </row>
    <row r="1088" spans="1:25" ht="24" hidden="1">
      <c r="A1088" s="28" t="s">
        <v>30</v>
      </c>
      <c r="B1088" s="25">
        <v>731</v>
      </c>
      <c r="C1088" s="25" t="s">
        <v>63</v>
      </c>
      <c r="D1088" s="25" t="s">
        <v>105</v>
      </c>
      <c r="E1088" s="25" t="s">
        <v>772</v>
      </c>
      <c r="F1088" s="25" t="s">
        <v>646</v>
      </c>
      <c r="G1088" s="26">
        <v>0</v>
      </c>
      <c r="H1088" s="26"/>
      <c r="I1088" s="26"/>
      <c r="J1088" s="26"/>
      <c r="K1088" s="26">
        <f>G1088+I1088</f>
        <v>0</v>
      </c>
      <c r="L1088" s="26">
        <f>H1088+J1088</f>
        <v>0</v>
      </c>
      <c r="M1088" s="26">
        <v>0</v>
      </c>
      <c r="N1088" s="26"/>
      <c r="O1088" s="26"/>
      <c r="P1088" s="26"/>
      <c r="Q1088" s="26">
        <f>M1088+O1088</f>
        <v>0</v>
      </c>
      <c r="R1088" s="26">
        <f>N1088+P1088</f>
        <v>0</v>
      </c>
      <c r="S1088" s="26">
        <v>0</v>
      </c>
      <c r="T1088" s="26"/>
      <c r="U1088" s="27"/>
      <c r="V1088" s="27"/>
      <c r="W1088" s="27">
        <f>S1088+U1088</f>
        <v>0</v>
      </c>
      <c r="X1088" s="27">
        <f>T1088+V1088</f>
        <v>0</v>
      </c>
      <c r="Y1088" s="59"/>
    </row>
    <row r="1089" spans="1:25" ht="24" hidden="1">
      <c r="A1089" s="28" t="s">
        <v>670</v>
      </c>
      <c r="B1089" s="25">
        <v>731</v>
      </c>
      <c r="C1089" s="25" t="s">
        <v>63</v>
      </c>
      <c r="D1089" s="25" t="s">
        <v>105</v>
      </c>
      <c r="E1089" s="25" t="s">
        <v>772</v>
      </c>
      <c r="F1089" s="25" t="s">
        <v>671</v>
      </c>
      <c r="G1089" s="26"/>
      <c r="H1089" s="26"/>
      <c r="I1089" s="26"/>
      <c r="J1089" s="26"/>
      <c r="K1089" s="26">
        <f>G1089+I1089</f>
        <v>0</v>
      </c>
      <c r="L1089" s="26">
        <f>H1089+J1089</f>
        <v>0</v>
      </c>
      <c r="M1089" s="26"/>
      <c r="N1089" s="26"/>
      <c r="O1089" s="26"/>
      <c r="P1089" s="26"/>
      <c r="Q1089" s="26">
        <f>M1089+O1089</f>
        <v>0</v>
      </c>
      <c r="R1089" s="26">
        <f>N1089+P1089</f>
        <v>0</v>
      </c>
      <c r="S1089" s="26"/>
      <c r="T1089" s="26"/>
      <c r="U1089" s="27"/>
      <c r="V1089" s="27"/>
      <c r="W1089" s="27">
        <f>S1089+U1089</f>
        <v>0</v>
      </c>
      <c r="X1089" s="27">
        <f>T1089+V1089</f>
        <v>0</v>
      </c>
      <c r="Y1089" s="59"/>
    </row>
    <row r="1090" spans="1:25" ht="24" hidden="1">
      <c r="A1090" s="28" t="s">
        <v>773</v>
      </c>
      <c r="B1090" s="25">
        <v>731</v>
      </c>
      <c r="C1090" s="25" t="s">
        <v>63</v>
      </c>
      <c r="D1090" s="25" t="s">
        <v>105</v>
      </c>
      <c r="E1090" s="25" t="s">
        <v>774</v>
      </c>
      <c r="F1090" s="25"/>
      <c r="G1090" s="26">
        <f t="shared" ref="G1090:X1090" si="925">G1091</f>
        <v>0</v>
      </c>
      <c r="H1090" s="26">
        <f t="shared" si="925"/>
        <v>0</v>
      </c>
      <c r="I1090" s="26">
        <f t="shared" si="925"/>
        <v>0</v>
      </c>
      <c r="J1090" s="26">
        <f t="shared" si="925"/>
        <v>0</v>
      </c>
      <c r="K1090" s="26">
        <f t="shared" si="925"/>
        <v>0</v>
      </c>
      <c r="L1090" s="26">
        <f t="shared" si="925"/>
        <v>0</v>
      </c>
      <c r="M1090" s="26">
        <f t="shared" si="925"/>
        <v>0</v>
      </c>
      <c r="N1090" s="26">
        <f t="shared" si="925"/>
        <v>0</v>
      </c>
      <c r="O1090" s="26">
        <f t="shared" si="925"/>
        <v>0</v>
      </c>
      <c r="P1090" s="26">
        <f t="shared" si="925"/>
        <v>0</v>
      </c>
      <c r="Q1090" s="26">
        <f t="shared" si="925"/>
        <v>0</v>
      </c>
      <c r="R1090" s="26">
        <f t="shared" si="925"/>
        <v>0</v>
      </c>
      <c r="S1090" s="26">
        <f t="shared" si="925"/>
        <v>0</v>
      </c>
      <c r="T1090" s="26">
        <f t="shared" si="925"/>
        <v>0</v>
      </c>
      <c r="U1090" s="27">
        <f t="shared" si="925"/>
        <v>0</v>
      </c>
      <c r="V1090" s="27">
        <f t="shared" si="925"/>
        <v>0</v>
      </c>
      <c r="W1090" s="27">
        <f t="shared" si="925"/>
        <v>0</v>
      </c>
      <c r="X1090" s="27">
        <f t="shared" si="925"/>
        <v>0</v>
      </c>
      <c r="Y1090" s="59"/>
    </row>
    <row r="1091" spans="1:25" ht="24" hidden="1">
      <c r="A1091" s="28" t="s">
        <v>670</v>
      </c>
      <c r="B1091" s="25">
        <v>731</v>
      </c>
      <c r="C1091" s="25" t="s">
        <v>63</v>
      </c>
      <c r="D1091" s="25" t="s">
        <v>105</v>
      </c>
      <c r="E1091" s="25" t="s">
        <v>774</v>
      </c>
      <c r="F1091" s="25" t="s">
        <v>671</v>
      </c>
      <c r="G1091" s="26">
        <v>0</v>
      </c>
      <c r="H1091" s="26"/>
      <c r="I1091" s="26"/>
      <c r="J1091" s="26"/>
      <c r="K1091" s="26">
        <f>G1091+I1091</f>
        <v>0</v>
      </c>
      <c r="L1091" s="26">
        <f>H1091+J1091</f>
        <v>0</v>
      </c>
      <c r="M1091" s="26">
        <v>0</v>
      </c>
      <c r="N1091" s="26"/>
      <c r="O1091" s="26"/>
      <c r="P1091" s="26"/>
      <c r="Q1091" s="26">
        <f>M1091+O1091</f>
        <v>0</v>
      </c>
      <c r="R1091" s="26">
        <f>N1091+P1091</f>
        <v>0</v>
      </c>
      <c r="S1091" s="26">
        <v>0</v>
      </c>
      <c r="T1091" s="26"/>
      <c r="U1091" s="27"/>
      <c r="V1091" s="27"/>
      <c r="W1091" s="27">
        <f>S1091+U1091</f>
        <v>0</v>
      </c>
      <c r="X1091" s="27">
        <f>T1091+V1091</f>
        <v>0</v>
      </c>
      <c r="Y1091" s="59"/>
    </row>
    <row r="1092" spans="1:25" ht="24">
      <c r="A1092" s="29" t="s">
        <v>775</v>
      </c>
      <c r="B1092" s="25">
        <v>731</v>
      </c>
      <c r="C1092" s="25" t="s">
        <v>63</v>
      </c>
      <c r="D1092" s="25" t="s">
        <v>105</v>
      </c>
      <c r="E1092" s="25" t="s">
        <v>643</v>
      </c>
      <c r="F1092" s="25"/>
      <c r="G1092" s="26">
        <f t="shared" ref="G1092:X1092" si="926">G1103+G1099+G1093+G1107+G1097+G1101+G1095</f>
        <v>2100000</v>
      </c>
      <c r="H1092" s="26">
        <f t="shared" si="926"/>
        <v>0</v>
      </c>
      <c r="I1092" s="26">
        <f t="shared" si="926"/>
        <v>0</v>
      </c>
      <c r="J1092" s="26">
        <f t="shared" si="926"/>
        <v>0</v>
      </c>
      <c r="K1092" s="26">
        <f t="shared" si="926"/>
        <v>2100000</v>
      </c>
      <c r="L1092" s="26">
        <f t="shared" si="926"/>
        <v>0</v>
      </c>
      <c r="M1092" s="26">
        <f t="shared" si="926"/>
        <v>2100000</v>
      </c>
      <c r="N1092" s="26">
        <f t="shared" si="926"/>
        <v>0</v>
      </c>
      <c r="O1092" s="26">
        <f t="shared" si="926"/>
        <v>0</v>
      </c>
      <c r="P1092" s="26">
        <f t="shared" si="926"/>
        <v>0</v>
      </c>
      <c r="Q1092" s="26">
        <f t="shared" si="926"/>
        <v>2100000</v>
      </c>
      <c r="R1092" s="26">
        <f t="shared" si="926"/>
        <v>0</v>
      </c>
      <c r="S1092" s="26">
        <f t="shared" si="926"/>
        <v>2100000</v>
      </c>
      <c r="T1092" s="26">
        <f t="shared" si="926"/>
        <v>0</v>
      </c>
      <c r="U1092" s="26">
        <f t="shared" si="926"/>
        <v>0</v>
      </c>
      <c r="V1092" s="26">
        <f t="shared" si="926"/>
        <v>0</v>
      </c>
      <c r="W1092" s="26">
        <f t="shared" si="926"/>
        <v>2100000</v>
      </c>
      <c r="X1092" s="26">
        <f t="shared" si="926"/>
        <v>0</v>
      </c>
      <c r="Y1092" s="59"/>
    </row>
    <row r="1093" spans="1:25" ht="24" hidden="1">
      <c r="A1093" s="29" t="s">
        <v>776</v>
      </c>
      <c r="B1093" s="25">
        <v>731</v>
      </c>
      <c r="C1093" s="25" t="s">
        <v>63</v>
      </c>
      <c r="D1093" s="25" t="s">
        <v>105</v>
      </c>
      <c r="E1093" s="25" t="s">
        <v>777</v>
      </c>
      <c r="F1093" s="25"/>
      <c r="G1093" s="26">
        <f t="shared" ref="G1093:X1093" si="927">G1094</f>
        <v>0</v>
      </c>
      <c r="H1093" s="26">
        <f t="shared" si="927"/>
        <v>0</v>
      </c>
      <c r="I1093" s="26">
        <f t="shared" si="927"/>
        <v>0</v>
      </c>
      <c r="J1093" s="26">
        <f t="shared" si="927"/>
        <v>0</v>
      </c>
      <c r="K1093" s="26">
        <f t="shared" si="927"/>
        <v>0</v>
      </c>
      <c r="L1093" s="26">
        <f t="shared" si="927"/>
        <v>0</v>
      </c>
      <c r="M1093" s="26">
        <f t="shared" si="927"/>
        <v>0</v>
      </c>
      <c r="N1093" s="26">
        <f t="shared" si="927"/>
        <v>0</v>
      </c>
      <c r="O1093" s="26">
        <f t="shared" si="927"/>
        <v>0</v>
      </c>
      <c r="P1093" s="26">
        <f t="shared" si="927"/>
        <v>0</v>
      </c>
      <c r="Q1093" s="26">
        <f t="shared" si="927"/>
        <v>0</v>
      </c>
      <c r="R1093" s="26">
        <f t="shared" si="927"/>
        <v>0</v>
      </c>
      <c r="S1093" s="26">
        <f t="shared" si="927"/>
        <v>0</v>
      </c>
      <c r="T1093" s="26">
        <f t="shared" si="927"/>
        <v>0</v>
      </c>
      <c r="U1093" s="27">
        <f t="shared" si="927"/>
        <v>0</v>
      </c>
      <c r="V1093" s="27">
        <f t="shared" si="927"/>
        <v>0</v>
      </c>
      <c r="W1093" s="27">
        <f t="shared" si="927"/>
        <v>0</v>
      </c>
      <c r="X1093" s="27">
        <f t="shared" si="927"/>
        <v>0</v>
      </c>
      <c r="Y1093" s="59"/>
    </row>
    <row r="1094" spans="1:25" ht="24" hidden="1">
      <c r="A1094" s="28" t="s">
        <v>30</v>
      </c>
      <c r="B1094" s="25">
        <v>731</v>
      </c>
      <c r="C1094" s="25" t="s">
        <v>63</v>
      </c>
      <c r="D1094" s="25" t="s">
        <v>105</v>
      </c>
      <c r="E1094" s="25" t="s">
        <v>777</v>
      </c>
      <c r="F1094" s="25" t="s">
        <v>646</v>
      </c>
      <c r="G1094" s="26">
        <v>0</v>
      </c>
      <c r="H1094" s="26">
        <f>G1094</f>
        <v>0</v>
      </c>
      <c r="I1094" s="26"/>
      <c r="J1094" s="26"/>
      <c r="K1094" s="26">
        <f>G1094+I1094</f>
        <v>0</v>
      </c>
      <c r="L1094" s="26">
        <f>H1094+J1094</f>
        <v>0</v>
      </c>
      <c r="M1094" s="26">
        <v>0</v>
      </c>
      <c r="N1094" s="26">
        <f>M1094</f>
        <v>0</v>
      </c>
      <c r="O1094" s="26"/>
      <c r="P1094" s="26"/>
      <c r="Q1094" s="26">
        <f>M1094+O1094</f>
        <v>0</v>
      </c>
      <c r="R1094" s="26">
        <f>N1094+P1094</f>
        <v>0</v>
      </c>
      <c r="S1094" s="26">
        <v>0</v>
      </c>
      <c r="T1094" s="26">
        <f>S1094</f>
        <v>0</v>
      </c>
      <c r="U1094" s="27"/>
      <c r="V1094" s="27"/>
      <c r="W1094" s="27">
        <f>S1094+U1094</f>
        <v>0</v>
      </c>
      <c r="X1094" s="27">
        <f>T1094+V1094</f>
        <v>0</v>
      </c>
      <c r="Y1094" s="59"/>
    </row>
    <row r="1095" spans="1:25" ht="24" hidden="1">
      <c r="A1095" s="28" t="s">
        <v>778</v>
      </c>
      <c r="B1095" s="25">
        <v>731</v>
      </c>
      <c r="C1095" s="25" t="s">
        <v>63</v>
      </c>
      <c r="D1095" s="25" t="s">
        <v>105</v>
      </c>
      <c r="E1095" s="25" t="s">
        <v>779</v>
      </c>
      <c r="F1095" s="25"/>
      <c r="G1095" s="26">
        <f t="shared" ref="G1095:X1095" si="928">G1096</f>
        <v>0</v>
      </c>
      <c r="H1095" s="26">
        <f t="shared" si="928"/>
        <v>0</v>
      </c>
      <c r="I1095" s="26">
        <f t="shared" si="928"/>
        <v>0</v>
      </c>
      <c r="J1095" s="26">
        <f t="shared" si="928"/>
        <v>0</v>
      </c>
      <c r="K1095" s="26">
        <f t="shared" si="928"/>
        <v>0</v>
      </c>
      <c r="L1095" s="26">
        <f t="shared" si="928"/>
        <v>0</v>
      </c>
      <c r="M1095" s="26">
        <f t="shared" si="928"/>
        <v>0</v>
      </c>
      <c r="N1095" s="26">
        <f t="shared" si="928"/>
        <v>0</v>
      </c>
      <c r="O1095" s="26">
        <f t="shared" si="928"/>
        <v>0</v>
      </c>
      <c r="P1095" s="26">
        <f t="shared" si="928"/>
        <v>0</v>
      </c>
      <c r="Q1095" s="26">
        <f t="shared" si="928"/>
        <v>0</v>
      </c>
      <c r="R1095" s="26">
        <f t="shared" si="928"/>
        <v>0</v>
      </c>
      <c r="S1095" s="26">
        <f t="shared" si="928"/>
        <v>0</v>
      </c>
      <c r="T1095" s="26">
        <f t="shared" si="928"/>
        <v>0</v>
      </c>
      <c r="U1095" s="27">
        <f t="shared" si="928"/>
        <v>0</v>
      </c>
      <c r="V1095" s="27">
        <f t="shared" si="928"/>
        <v>0</v>
      </c>
      <c r="W1095" s="27">
        <f t="shared" si="928"/>
        <v>0</v>
      </c>
      <c r="X1095" s="27">
        <f t="shared" si="928"/>
        <v>0</v>
      </c>
      <c r="Y1095" s="59"/>
    </row>
    <row r="1096" spans="1:25" ht="24" hidden="1">
      <c r="A1096" s="28" t="s">
        <v>242</v>
      </c>
      <c r="B1096" s="25">
        <v>731</v>
      </c>
      <c r="C1096" s="25" t="s">
        <v>63</v>
      </c>
      <c r="D1096" s="25" t="s">
        <v>105</v>
      </c>
      <c r="E1096" s="25" t="s">
        <v>779</v>
      </c>
      <c r="F1096" s="25" t="s">
        <v>243</v>
      </c>
      <c r="G1096" s="26">
        <v>0</v>
      </c>
      <c r="H1096" s="26">
        <v>0</v>
      </c>
      <c r="I1096" s="26"/>
      <c r="J1096" s="26">
        <f>I1096</f>
        <v>0</v>
      </c>
      <c r="K1096" s="26">
        <f>G1096+I1096</f>
        <v>0</v>
      </c>
      <c r="L1096" s="26">
        <f>H1096+J1096</f>
        <v>0</v>
      </c>
      <c r="M1096" s="26">
        <v>0</v>
      </c>
      <c r="N1096" s="26">
        <v>0</v>
      </c>
      <c r="O1096" s="26"/>
      <c r="P1096" s="26"/>
      <c r="Q1096" s="26">
        <v>0</v>
      </c>
      <c r="R1096" s="26">
        <v>0</v>
      </c>
      <c r="S1096" s="26">
        <v>0</v>
      </c>
      <c r="T1096" s="26">
        <v>0</v>
      </c>
      <c r="U1096" s="27"/>
      <c r="V1096" s="27"/>
      <c r="W1096" s="26">
        <f>S1096+U1096</f>
        <v>0</v>
      </c>
      <c r="X1096" s="26">
        <f>T1096+V1096</f>
        <v>0</v>
      </c>
      <c r="Y1096" s="59"/>
    </row>
    <row r="1097" spans="1:25" ht="36" hidden="1">
      <c r="A1097" s="50" t="s">
        <v>678</v>
      </c>
      <c r="B1097" s="25">
        <v>731</v>
      </c>
      <c r="C1097" s="25" t="s">
        <v>63</v>
      </c>
      <c r="D1097" s="25" t="s">
        <v>105</v>
      </c>
      <c r="E1097" s="25" t="s">
        <v>780</v>
      </c>
      <c r="F1097" s="25"/>
      <c r="G1097" s="26">
        <f t="shared" ref="G1097:X1097" si="929">G1098</f>
        <v>0</v>
      </c>
      <c r="H1097" s="26">
        <f t="shared" si="929"/>
        <v>0</v>
      </c>
      <c r="I1097" s="26">
        <f t="shared" si="929"/>
        <v>0</v>
      </c>
      <c r="J1097" s="26">
        <f t="shared" si="929"/>
        <v>0</v>
      </c>
      <c r="K1097" s="26">
        <f t="shared" si="929"/>
        <v>0</v>
      </c>
      <c r="L1097" s="26">
        <f t="shared" si="929"/>
        <v>0</v>
      </c>
      <c r="M1097" s="26">
        <f t="shared" si="929"/>
        <v>0</v>
      </c>
      <c r="N1097" s="26">
        <f t="shared" si="929"/>
        <v>0</v>
      </c>
      <c r="O1097" s="26">
        <f t="shared" si="929"/>
        <v>0</v>
      </c>
      <c r="P1097" s="26">
        <f t="shared" si="929"/>
        <v>0</v>
      </c>
      <c r="Q1097" s="26">
        <f t="shared" si="929"/>
        <v>0</v>
      </c>
      <c r="R1097" s="26">
        <f t="shared" si="929"/>
        <v>0</v>
      </c>
      <c r="S1097" s="26">
        <f t="shared" si="929"/>
        <v>0</v>
      </c>
      <c r="T1097" s="26">
        <f t="shared" si="929"/>
        <v>0</v>
      </c>
      <c r="U1097" s="27">
        <f t="shared" si="929"/>
        <v>0</v>
      </c>
      <c r="V1097" s="27">
        <f t="shared" si="929"/>
        <v>0</v>
      </c>
      <c r="W1097" s="27">
        <f t="shared" si="929"/>
        <v>0</v>
      </c>
      <c r="X1097" s="27">
        <f t="shared" si="929"/>
        <v>0</v>
      </c>
      <c r="Y1097" s="59"/>
    </row>
    <row r="1098" spans="1:25" ht="24" hidden="1">
      <c r="A1098" s="28" t="s">
        <v>30</v>
      </c>
      <c r="B1098" s="25">
        <v>731</v>
      </c>
      <c r="C1098" s="25" t="s">
        <v>63</v>
      </c>
      <c r="D1098" s="25" t="s">
        <v>105</v>
      </c>
      <c r="E1098" s="25" t="s">
        <v>780</v>
      </c>
      <c r="F1098" s="25" t="s">
        <v>646</v>
      </c>
      <c r="G1098" s="26"/>
      <c r="H1098" s="26">
        <f>G1098</f>
        <v>0</v>
      </c>
      <c r="I1098" s="26"/>
      <c r="J1098" s="26"/>
      <c r="K1098" s="26">
        <f>G1098+I1098</f>
        <v>0</v>
      </c>
      <c r="L1098" s="26">
        <f>H1098+J1098</f>
        <v>0</v>
      </c>
      <c r="M1098" s="26"/>
      <c r="N1098" s="26"/>
      <c r="O1098" s="26"/>
      <c r="P1098" s="26"/>
      <c r="Q1098" s="26">
        <f>M1098+O1098</f>
        <v>0</v>
      </c>
      <c r="R1098" s="26">
        <f>N1098+P1098</f>
        <v>0</v>
      </c>
      <c r="S1098" s="26"/>
      <c r="T1098" s="26"/>
      <c r="U1098" s="27"/>
      <c r="V1098" s="27"/>
      <c r="W1098" s="27">
        <f>S1098+U1098</f>
        <v>0</v>
      </c>
      <c r="X1098" s="27">
        <f>T1098+V1098</f>
        <v>0</v>
      </c>
      <c r="Y1098" s="59"/>
    </row>
    <row r="1099" spans="1:25" ht="24" hidden="1">
      <c r="A1099" s="29" t="s">
        <v>781</v>
      </c>
      <c r="B1099" s="25">
        <v>731</v>
      </c>
      <c r="C1099" s="25" t="s">
        <v>63</v>
      </c>
      <c r="D1099" s="25" t="s">
        <v>105</v>
      </c>
      <c r="E1099" s="25" t="s">
        <v>782</v>
      </c>
      <c r="F1099" s="25"/>
      <c r="G1099" s="26">
        <f t="shared" ref="G1099:X1099" si="930">G1100</f>
        <v>0</v>
      </c>
      <c r="H1099" s="26">
        <f t="shared" si="930"/>
        <v>0</v>
      </c>
      <c r="I1099" s="26">
        <f t="shared" si="930"/>
        <v>0</v>
      </c>
      <c r="J1099" s="26">
        <f t="shared" si="930"/>
        <v>0</v>
      </c>
      <c r="K1099" s="26">
        <f t="shared" si="930"/>
        <v>0</v>
      </c>
      <c r="L1099" s="26">
        <f t="shared" si="930"/>
        <v>0</v>
      </c>
      <c r="M1099" s="26">
        <f t="shared" si="930"/>
        <v>0</v>
      </c>
      <c r="N1099" s="26">
        <f t="shared" si="930"/>
        <v>0</v>
      </c>
      <c r="O1099" s="26">
        <f t="shared" si="930"/>
        <v>0</v>
      </c>
      <c r="P1099" s="26">
        <f t="shared" si="930"/>
        <v>0</v>
      </c>
      <c r="Q1099" s="26">
        <f t="shared" si="930"/>
        <v>0</v>
      </c>
      <c r="R1099" s="26">
        <f t="shared" si="930"/>
        <v>0</v>
      </c>
      <c r="S1099" s="26">
        <f t="shared" si="930"/>
        <v>0</v>
      </c>
      <c r="T1099" s="26">
        <f t="shared" si="930"/>
        <v>0</v>
      </c>
      <c r="U1099" s="27">
        <f t="shared" si="930"/>
        <v>0</v>
      </c>
      <c r="V1099" s="27">
        <f t="shared" si="930"/>
        <v>0</v>
      </c>
      <c r="W1099" s="27">
        <f t="shared" si="930"/>
        <v>0</v>
      </c>
      <c r="X1099" s="27">
        <f t="shared" si="930"/>
        <v>0</v>
      </c>
      <c r="Y1099" s="59"/>
    </row>
    <row r="1100" spans="1:25" ht="24" hidden="1">
      <c r="A1100" s="28" t="s">
        <v>30</v>
      </c>
      <c r="B1100" s="25">
        <v>731</v>
      </c>
      <c r="C1100" s="25" t="s">
        <v>63</v>
      </c>
      <c r="D1100" s="25" t="s">
        <v>105</v>
      </c>
      <c r="E1100" s="25" t="s">
        <v>782</v>
      </c>
      <c r="F1100" s="25" t="s">
        <v>646</v>
      </c>
      <c r="G1100" s="26">
        <v>0</v>
      </c>
      <c r="H1100" s="26"/>
      <c r="I1100" s="26"/>
      <c r="J1100" s="26"/>
      <c r="K1100" s="26">
        <f>G1100+I1100</f>
        <v>0</v>
      </c>
      <c r="L1100" s="26">
        <f>H1100+J1100</f>
        <v>0</v>
      </c>
      <c r="M1100" s="26">
        <v>0</v>
      </c>
      <c r="N1100" s="26"/>
      <c r="O1100" s="26"/>
      <c r="P1100" s="26"/>
      <c r="Q1100" s="26">
        <f>M1100+O1100</f>
        <v>0</v>
      </c>
      <c r="R1100" s="26">
        <f>N1100+P1100</f>
        <v>0</v>
      </c>
      <c r="S1100" s="26">
        <v>0</v>
      </c>
      <c r="T1100" s="26"/>
      <c r="U1100" s="27"/>
      <c r="V1100" s="27"/>
      <c r="W1100" s="27">
        <f>S1100+U1100</f>
        <v>0</v>
      </c>
      <c r="X1100" s="27">
        <f>T1100+V1100</f>
        <v>0</v>
      </c>
      <c r="Y1100" s="59"/>
    </row>
    <row r="1101" spans="1:25" ht="24" hidden="1">
      <c r="A1101" s="28" t="s">
        <v>783</v>
      </c>
      <c r="B1101" s="25">
        <v>731</v>
      </c>
      <c r="C1101" s="25" t="s">
        <v>63</v>
      </c>
      <c r="D1101" s="25" t="s">
        <v>105</v>
      </c>
      <c r="E1101" s="25" t="s">
        <v>784</v>
      </c>
      <c r="F1101" s="25"/>
      <c r="G1101" s="26">
        <f t="shared" ref="G1101:X1101" si="931">G1102</f>
        <v>0</v>
      </c>
      <c r="H1101" s="26">
        <f t="shared" si="931"/>
        <v>0</v>
      </c>
      <c r="I1101" s="26">
        <f t="shared" si="931"/>
        <v>0</v>
      </c>
      <c r="J1101" s="26">
        <f t="shared" si="931"/>
        <v>0</v>
      </c>
      <c r="K1101" s="26">
        <f t="shared" si="931"/>
        <v>0</v>
      </c>
      <c r="L1101" s="26">
        <f t="shared" si="931"/>
        <v>0</v>
      </c>
      <c r="M1101" s="26">
        <f t="shared" si="931"/>
        <v>0</v>
      </c>
      <c r="N1101" s="26">
        <f t="shared" si="931"/>
        <v>0</v>
      </c>
      <c r="O1101" s="26">
        <f t="shared" si="931"/>
        <v>0</v>
      </c>
      <c r="P1101" s="26">
        <f t="shared" si="931"/>
        <v>0</v>
      </c>
      <c r="Q1101" s="26">
        <f t="shared" si="931"/>
        <v>0</v>
      </c>
      <c r="R1101" s="26">
        <f t="shared" si="931"/>
        <v>0</v>
      </c>
      <c r="S1101" s="26">
        <f t="shared" si="931"/>
        <v>0</v>
      </c>
      <c r="T1101" s="26">
        <f t="shared" si="931"/>
        <v>0</v>
      </c>
      <c r="U1101" s="27">
        <f t="shared" si="931"/>
        <v>0</v>
      </c>
      <c r="V1101" s="27">
        <f t="shared" si="931"/>
        <v>0</v>
      </c>
      <c r="W1101" s="27">
        <f t="shared" si="931"/>
        <v>0</v>
      </c>
      <c r="X1101" s="27">
        <f t="shared" si="931"/>
        <v>0</v>
      </c>
      <c r="Y1101" s="59"/>
    </row>
    <row r="1102" spans="1:25" ht="24" hidden="1">
      <c r="A1102" s="28" t="s">
        <v>242</v>
      </c>
      <c r="B1102" s="25">
        <v>731</v>
      </c>
      <c r="C1102" s="25" t="s">
        <v>63</v>
      </c>
      <c r="D1102" s="25" t="s">
        <v>105</v>
      </c>
      <c r="E1102" s="25" t="s">
        <v>784</v>
      </c>
      <c r="F1102" s="25" t="s">
        <v>243</v>
      </c>
      <c r="G1102" s="26">
        <v>0</v>
      </c>
      <c r="H1102" s="26">
        <v>0</v>
      </c>
      <c r="I1102" s="26"/>
      <c r="J1102" s="26"/>
      <c r="K1102" s="26">
        <f>G1102+I1102</f>
        <v>0</v>
      </c>
      <c r="L1102" s="26">
        <f>H1102+J1102</f>
        <v>0</v>
      </c>
      <c r="M1102" s="26">
        <v>0</v>
      </c>
      <c r="N1102" s="26">
        <v>0</v>
      </c>
      <c r="O1102" s="26"/>
      <c r="P1102" s="26"/>
      <c r="Q1102" s="26">
        <f>M1102+O1102</f>
        <v>0</v>
      </c>
      <c r="R1102" s="26">
        <f>N1102+P1102</f>
        <v>0</v>
      </c>
      <c r="S1102" s="26">
        <v>0</v>
      </c>
      <c r="T1102" s="26">
        <v>0</v>
      </c>
      <c r="U1102" s="27"/>
      <c r="V1102" s="27"/>
      <c r="W1102" s="26">
        <f>S1102+U1102</f>
        <v>0</v>
      </c>
      <c r="X1102" s="26">
        <f>T1102+V1102</f>
        <v>0</v>
      </c>
      <c r="Y1102" s="59"/>
    </row>
    <row r="1103" spans="1:25" hidden="1">
      <c r="A1103" s="35" t="s">
        <v>785</v>
      </c>
      <c r="B1103" s="25">
        <v>731</v>
      </c>
      <c r="C1103" s="25" t="s">
        <v>63</v>
      </c>
      <c r="D1103" s="25" t="s">
        <v>105</v>
      </c>
      <c r="E1103" s="25" t="s">
        <v>786</v>
      </c>
      <c r="F1103" s="25"/>
      <c r="G1103" s="26">
        <f>G1105+G1104+G1106</f>
        <v>0</v>
      </c>
      <c r="H1103" s="26">
        <f>H1105+H1104+H1106</f>
        <v>0</v>
      </c>
      <c r="I1103" s="26">
        <f>I1105+I1104+I1106</f>
        <v>0</v>
      </c>
      <c r="J1103" s="26">
        <f>J1105+J1104+J1106</f>
        <v>0</v>
      </c>
      <c r="K1103" s="26">
        <f>K1105+K1104+K1106</f>
        <v>0</v>
      </c>
      <c r="L1103" s="26">
        <f>L1105+L1104</f>
        <v>0</v>
      </c>
      <c r="M1103" s="26">
        <f>M1105+M1104+M1106</f>
        <v>0</v>
      </c>
      <c r="N1103" s="26">
        <f>N1105+N1104+N1106</f>
        <v>0</v>
      </c>
      <c r="O1103" s="26">
        <f>O1105+O1104+O1106</f>
        <v>0</v>
      </c>
      <c r="P1103" s="26">
        <f>P1105+P1104+P1106</f>
        <v>0</v>
      </c>
      <c r="Q1103" s="26">
        <f>Q1105+Q1104+Q1106</f>
        <v>0</v>
      </c>
      <c r="R1103" s="26">
        <f>R1105+R1104</f>
        <v>0</v>
      </c>
      <c r="S1103" s="26">
        <f>S1105+S1104+S1106</f>
        <v>0</v>
      </c>
      <c r="T1103" s="26">
        <f>T1105+T1104+T1106</f>
        <v>0</v>
      </c>
      <c r="U1103" s="27">
        <f>U1105+U1104+U1106</f>
        <v>0</v>
      </c>
      <c r="V1103" s="27">
        <f>V1105+V1104+V1106</f>
        <v>0</v>
      </c>
      <c r="W1103" s="27">
        <f>W1105+W1104+W1106</f>
        <v>0</v>
      </c>
      <c r="X1103" s="27">
        <f>X1105+X1104</f>
        <v>0</v>
      </c>
      <c r="Y1103" s="59"/>
    </row>
    <row r="1104" spans="1:25" ht="24" hidden="1">
      <c r="A1104" s="35" t="s">
        <v>30</v>
      </c>
      <c r="B1104" s="25" t="s">
        <v>609</v>
      </c>
      <c r="C1104" s="25" t="s">
        <v>63</v>
      </c>
      <c r="D1104" s="25" t="s">
        <v>105</v>
      </c>
      <c r="E1104" s="25" t="s">
        <v>786</v>
      </c>
      <c r="F1104" s="25" t="s">
        <v>646</v>
      </c>
      <c r="G1104" s="26">
        <v>0</v>
      </c>
      <c r="H1104" s="26"/>
      <c r="I1104" s="26"/>
      <c r="J1104" s="26"/>
      <c r="K1104" s="26">
        <f t="shared" ref="K1104:L1106" si="932">G1104+I1104</f>
        <v>0</v>
      </c>
      <c r="L1104" s="26">
        <f t="shared" si="932"/>
        <v>0</v>
      </c>
      <c r="M1104" s="26">
        <v>0</v>
      </c>
      <c r="N1104" s="26"/>
      <c r="O1104" s="26"/>
      <c r="P1104" s="26"/>
      <c r="Q1104" s="26">
        <f t="shared" ref="Q1104:R1106" si="933">M1104+O1104</f>
        <v>0</v>
      </c>
      <c r="R1104" s="26">
        <f t="shared" si="933"/>
        <v>0</v>
      </c>
      <c r="S1104" s="26">
        <v>0</v>
      </c>
      <c r="T1104" s="26"/>
      <c r="U1104" s="27"/>
      <c r="V1104" s="27"/>
      <c r="W1104" s="27">
        <f t="shared" ref="W1104:X1106" si="934">S1104+U1104</f>
        <v>0</v>
      </c>
      <c r="X1104" s="27">
        <f t="shared" si="934"/>
        <v>0</v>
      </c>
      <c r="Y1104" s="59"/>
    </row>
    <row r="1105" spans="1:25" ht="24" hidden="1">
      <c r="A1105" s="28" t="s">
        <v>670</v>
      </c>
      <c r="B1105" s="25">
        <v>731</v>
      </c>
      <c r="C1105" s="25" t="s">
        <v>63</v>
      </c>
      <c r="D1105" s="25" t="s">
        <v>105</v>
      </c>
      <c r="E1105" s="25" t="s">
        <v>786</v>
      </c>
      <c r="F1105" s="25" t="s">
        <v>671</v>
      </c>
      <c r="G1105" s="26">
        <v>0</v>
      </c>
      <c r="H1105" s="26"/>
      <c r="I1105" s="26"/>
      <c r="J1105" s="26"/>
      <c r="K1105" s="26">
        <f t="shared" si="932"/>
        <v>0</v>
      </c>
      <c r="L1105" s="26">
        <f t="shared" si="932"/>
        <v>0</v>
      </c>
      <c r="M1105" s="26">
        <v>0</v>
      </c>
      <c r="N1105" s="26"/>
      <c r="O1105" s="26"/>
      <c r="P1105" s="26"/>
      <c r="Q1105" s="26">
        <f t="shared" si="933"/>
        <v>0</v>
      </c>
      <c r="R1105" s="26">
        <f t="shared" si="933"/>
        <v>0</v>
      </c>
      <c r="S1105" s="26">
        <v>0</v>
      </c>
      <c r="T1105" s="26"/>
      <c r="U1105" s="27"/>
      <c r="V1105" s="27"/>
      <c r="W1105" s="27">
        <f t="shared" si="934"/>
        <v>0</v>
      </c>
      <c r="X1105" s="27">
        <f t="shared" si="934"/>
        <v>0</v>
      </c>
      <c r="Y1105" s="59"/>
    </row>
    <row r="1106" spans="1:25" ht="24" hidden="1">
      <c r="A1106" s="28" t="s">
        <v>242</v>
      </c>
      <c r="B1106" s="25">
        <v>731</v>
      </c>
      <c r="C1106" s="25" t="s">
        <v>63</v>
      </c>
      <c r="D1106" s="25" t="s">
        <v>105</v>
      </c>
      <c r="E1106" s="25" t="s">
        <v>786</v>
      </c>
      <c r="F1106" s="25" t="s">
        <v>243</v>
      </c>
      <c r="G1106" s="26">
        <v>0</v>
      </c>
      <c r="H1106" s="26"/>
      <c r="I1106" s="26"/>
      <c r="J1106" s="26"/>
      <c r="K1106" s="26">
        <f t="shared" si="932"/>
        <v>0</v>
      </c>
      <c r="L1106" s="26">
        <f t="shared" si="932"/>
        <v>0</v>
      </c>
      <c r="M1106" s="26">
        <v>0</v>
      </c>
      <c r="N1106" s="26"/>
      <c r="O1106" s="26"/>
      <c r="P1106" s="26"/>
      <c r="Q1106" s="26">
        <f t="shared" si="933"/>
        <v>0</v>
      </c>
      <c r="R1106" s="26">
        <f t="shared" si="933"/>
        <v>0</v>
      </c>
      <c r="S1106" s="26">
        <v>0</v>
      </c>
      <c r="T1106" s="26"/>
      <c r="U1106" s="27"/>
      <c r="V1106" s="27"/>
      <c r="W1106" s="27">
        <f t="shared" si="934"/>
        <v>0</v>
      </c>
      <c r="X1106" s="27">
        <f t="shared" si="934"/>
        <v>0</v>
      </c>
      <c r="Y1106" s="59"/>
    </row>
    <row r="1107" spans="1:25">
      <c r="A1107" s="50" t="s">
        <v>52</v>
      </c>
      <c r="B1107" s="25">
        <v>731</v>
      </c>
      <c r="C1107" s="25" t="s">
        <v>63</v>
      </c>
      <c r="D1107" s="25" t="s">
        <v>105</v>
      </c>
      <c r="E1107" s="25" t="s">
        <v>787</v>
      </c>
      <c r="F1107" s="25"/>
      <c r="G1107" s="26">
        <f t="shared" ref="G1107:H1107" si="935">G1109+G1108</f>
        <v>2100000</v>
      </c>
      <c r="H1107" s="26">
        <f t="shared" si="935"/>
        <v>0</v>
      </c>
      <c r="I1107" s="26">
        <f>I1109+I1108</f>
        <v>0</v>
      </c>
      <c r="J1107" s="26">
        <f t="shared" ref="J1107:X1107" si="936">J1109+J1108</f>
        <v>0</v>
      </c>
      <c r="K1107" s="26">
        <f>K1109+K1108</f>
        <v>2100000</v>
      </c>
      <c r="L1107" s="26">
        <f t="shared" si="936"/>
        <v>0</v>
      </c>
      <c r="M1107" s="26">
        <f t="shared" si="936"/>
        <v>2100000</v>
      </c>
      <c r="N1107" s="26">
        <f t="shared" si="936"/>
        <v>0</v>
      </c>
      <c r="O1107" s="26">
        <f t="shared" si="936"/>
        <v>0</v>
      </c>
      <c r="P1107" s="26">
        <f t="shared" si="936"/>
        <v>0</v>
      </c>
      <c r="Q1107" s="26">
        <f t="shared" si="936"/>
        <v>2100000</v>
      </c>
      <c r="R1107" s="26">
        <f t="shared" si="936"/>
        <v>0</v>
      </c>
      <c r="S1107" s="26">
        <f t="shared" si="936"/>
        <v>2100000</v>
      </c>
      <c r="T1107" s="26">
        <f t="shared" si="936"/>
        <v>0</v>
      </c>
      <c r="U1107" s="27">
        <f t="shared" si="936"/>
        <v>0</v>
      </c>
      <c r="V1107" s="27">
        <f t="shared" si="936"/>
        <v>0</v>
      </c>
      <c r="W1107" s="27">
        <f t="shared" si="936"/>
        <v>2100000</v>
      </c>
      <c r="X1107" s="27">
        <f t="shared" si="936"/>
        <v>0</v>
      </c>
      <c r="Y1107" s="59"/>
    </row>
    <row r="1108" spans="1:25" ht="24" hidden="1">
      <c r="A1108" s="28" t="s">
        <v>30</v>
      </c>
      <c r="B1108" s="25">
        <v>731</v>
      </c>
      <c r="C1108" s="25" t="s">
        <v>63</v>
      </c>
      <c r="D1108" s="25" t="s">
        <v>105</v>
      </c>
      <c r="E1108" s="25" t="s">
        <v>787</v>
      </c>
      <c r="F1108" s="25" t="s">
        <v>646</v>
      </c>
      <c r="G1108" s="26"/>
      <c r="H1108" s="26"/>
      <c r="I1108" s="26"/>
      <c r="J1108" s="26"/>
      <c r="K1108" s="26">
        <f>G1108+I1108</f>
        <v>0</v>
      </c>
      <c r="L1108" s="26">
        <f>H1108+J1108</f>
        <v>0</v>
      </c>
      <c r="M1108" s="26"/>
      <c r="N1108" s="26"/>
      <c r="O1108" s="26"/>
      <c r="P1108" s="26"/>
      <c r="Q1108" s="26">
        <f>M1108+O1108</f>
        <v>0</v>
      </c>
      <c r="R1108" s="26">
        <f>N1108+P1108</f>
        <v>0</v>
      </c>
      <c r="S1108" s="26"/>
      <c r="T1108" s="26"/>
      <c r="U1108" s="27"/>
      <c r="V1108" s="27"/>
      <c r="W1108" s="26">
        <f>S1108+U1108</f>
        <v>0</v>
      </c>
      <c r="X1108" s="26">
        <f>T1108+V1108</f>
        <v>0</v>
      </c>
      <c r="Y1108" s="59"/>
    </row>
    <row r="1109" spans="1:25" ht="24">
      <c r="A1109" s="50" t="s">
        <v>242</v>
      </c>
      <c r="B1109" s="25">
        <v>731</v>
      </c>
      <c r="C1109" s="25" t="s">
        <v>63</v>
      </c>
      <c r="D1109" s="25" t="s">
        <v>105</v>
      </c>
      <c r="E1109" s="25" t="s">
        <v>787</v>
      </c>
      <c r="F1109" s="25" t="s">
        <v>243</v>
      </c>
      <c r="G1109" s="26">
        <v>2100000</v>
      </c>
      <c r="H1109" s="26"/>
      <c r="I1109" s="26"/>
      <c r="J1109" s="26"/>
      <c r="K1109" s="26">
        <f>G1109+I1109</f>
        <v>2100000</v>
      </c>
      <c r="L1109" s="26">
        <f>H1109+J1109</f>
        <v>0</v>
      </c>
      <c r="M1109" s="26">
        <v>2100000</v>
      </c>
      <c r="N1109" s="26"/>
      <c r="O1109" s="26"/>
      <c r="P1109" s="26"/>
      <c r="Q1109" s="26">
        <f>M1109+O1109</f>
        <v>2100000</v>
      </c>
      <c r="R1109" s="26">
        <f>N1109+P1109</f>
        <v>0</v>
      </c>
      <c r="S1109" s="26">
        <v>2100000</v>
      </c>
      <c r="T1109" s="26"/>
      <c r="U1109" s="27"/>
      <c r="V1109" s="27"/>
      <c r="W1109" s="27">
        <f>S1109+U1109</f>
        <v>2100000</v>
      </c>
      <c r="X1109" s="27">
        <f>T1109+V1109</f>
        <v>0</v>
      </c>
      <c r="Y1109" s="59"/>
    </row>
    <row r="1110" spans="1:25" ht="24">
      <c r="A1110" s="28" t="s">
        <v>788</v>
      </c>
      <c r="B1110" s="25">
        <v>731</v>
      </c>
      <c r="C1110" s="25" t="s">
        <v>63</v>
      </c>
      <c r="D1110" s="25" t="s">
        <v>105</v>
      </c>
      <c r="E1110" s="25" t="s">
        <v>789</v>
      </c>
      <c r="F1110" s="25"/>
      <c r="G1110" s="26">
        <f t="shared" ref="G1110:X1110" si="937">G1115+G1111+G1117+G1113</f>
        <v>9150000</v>
      </c>
      <c r="H1110" s="26">
        <f t="shared" si="937"/>
        <v>0</v>
      </c>
      <c r="I1110" s="26">
        <f t="shared" si="937"/>
        <v>0</v>
      </c>
      <c r="J1110" s="26">
        <f t="shared" si="937"/>
        <v>0</v>
      </c>
      <c r="K1110" s="26">
        <f t="shared" si="937"/>
        <v>9150000</v>
      </c>
      <c r="L1110" s="26">
        <f t="shared" si="937"/>
        <v>0</v>
      </c>
      <c r="M1110" s="26">
        <f t="shared" si="937"/>
        <v>9460774.7699999996</v>
      </c>
      <c r="N1110" s="26">
        <f t="shared" si="937"/>
        <v>0</v>
      </c>
      <c r="O1110" s="26">
        <f t="shared" si="937"/>
        <v>0</v>
      </c>
      <c r="P1110" s="26">
        <f t="shared" si="937"/>
        <v>0</v>
      </c>
      <c r="Q1110" s="26">
        <f t="shared" si="937"/>
        <v>9460774.7699999996</v>
      </c>
      <c r="R1110" s="26">
        <f t="shared" si="937"/>
        <v>0</v>
      </c>
      <c r="S1110" s="26">
        <f t="shared" si="937"/>
        <v>9330853.1999999993</v>
      </c>
      <c r="T1110" s="26">
        <f t="shared" si="937"/>
        <v>0</v>
      </c>
      <c r="U1110" s="27">
        <f t="shared" si="937"/>
        <v>0</v>
      </c>
      <c r="V1110" s="27">
        <f t="shared" si="937"/>
        <v>0</v>
      </c>
      <c r="W1110" s="27">
        <f t="shared" si="937"/>
        <v>9330853.1999999993</v>
      </c>
      <c r="X1110" s="27">
        <f t="shared" si="937"/>
        <v>0</v>
      </c>
      <c r="Y1110" s="59"/>
    </row>
    <row r="1111" spans="1:25" ht="24">
      <c r="A1111" s="28" t="s">
        <v>765</v>
      </c>
      <c r="B1111" s="25">
        <v>731</v>
      </c>
      <c r="C1111" s="25" t="s">
        <v>63</v>
      </c>
      <c r="D1111" s="25" t="s">
        <v>105</v>
      </c>
      <c r="E1111" s="25" t="s">
        <v>790</v>
      </c>
      <c r="F1111" s="25"/>
      <c r="G1111" s="26">
        <f t="shared" ref="G1111:X1111" si="938">G1112</f>
        <v>200000</v>
      </c>
      <c r="H1111" s="26">
        <f t="shared" si="938"/>
        <v>0</v>
      </c>
      <c r="I1111" s="26">
        <f t="shared" si="938"/>
        <v>0</v>
      </c>
      <c r="J1111" s="26">
        <f t="shared" si="938"/>
        <v>0</v>
      </c>
      <c r="K1111" s="26">
        <f t="shared" si="938"/>
        <v>200000</v>
      </c>
      <c r="L1111" s="26">
        <f t="shared" si="938"/>
        <v>0</v>
      </c>
      <c r="M1111" s="26">
        <f t="shared" si="938"/>
        <v>200000</v>
      </c>
      <c r="N1111" s="26">
        <f t="shared" si="938"/>
        <v>0</v>
      </c>
      <c r="O1111" s="26">
        <f t="shared" si="938"/>
        <v>0</v>
      </c>
      <c r="P1111" s="26">
        <f t="shared" si="938"/>
        <v>0</v>
      </c>
      <c r="Q1111" s="26">
        <f t="shared" si="938"/>
        <v>200000</v>
      </c>
      <c r="R1111" s="26">
        <f t="shared" si="938"/>
        <v>0</v>
      </c>
      <c r="S1111" s="26">
        <f t="shared" si="938"/>
        <v>200000</v>
      </c>
      <c r="T1111" s="26">
        <f t="shared" si="938"/>
        <v>0</v>
      </c>
      <c r="U1111" s="27">
        <f t="shared" si="938"/>
        <v>0</v>
      </c>
      <c r="V1111" s="27">
        <f t="shared" si="938"/>
        <v>0</v>
      </c>
      <c r="W1111" s="27">
        <f t="shared" si="938"/>
        <v>200000</v>
      </c>
      <c r="X1111" s="27">
        <f t="shared" si="938"/>
        <v>0</v>
      </c>
      <c r="Y1111" s="59"/>
    </row>
    <row r="1112" spans="1:25" ht="24">
      <c r="A1112" s="28" t="s">
        <v>30</v>
      </c>
      <c r="B1112" s="25">
        <v>731</v>
      </c>
      <c r="C1112" s="25" t="s">
        <v>63</v>
      </c>
      <c r="D1112" s="25" t="s">
        <v>105</v>
      </c>
      <c r="E1112" s="25" t="s">
        <v>790</v>
      </c>
      <c r="F1112" s="25" t="s">
        <v>646</v>
      </c>
      <c r="G1112" s="26">
        <v>200000</v>
      </c>
      <c r="H1112" s="26"/>
      <c r="I1112" s="26"/>
      <c r="J1112" s="26"/>
      <c r="K1112" s="26">
        <f>G1112+I1112</f>
        <v>200000</v>
      </c>
      <c r="L1112" s="26">
        <f>H1112+J1112</f>
        <v>0</v>
      </c>
      <c r="M1112" s="26">
        <v>200000</v>
      </c>
      <c r="N1112" s="26"/>
      <c r="O1112" s="26"/>
      <c r="P1112" s="26"/>
      <c r="Q1112" s="26">
        <f>M1112+O1112</f>
        <v>200000</v>
      </c>
      <c r="R1112" s="26">
        <f>N1112+P1112</f>
        <v>0</v>
      </c>
      <c r="S1112" s="26">
        <v>200000</v>
      </c>
      <c r="T1112" s="26"/>
      <c r="U1112" s="27"/>
      <c r="V1112" s="27"/>
      <c r="W1112" s="27">
        <f>S1112+U1112</f>
        <v>200000</v>
      </c>
      <c r="X1112" s="27">
        <f>T1112+V1112</f>
        <v>0</v>
      </c>
      <c r="Y1112" s="59"/>
    </row>
    <row r="1113" spans="1:25" hidden="1">
      <c r="A1113" s="28" t="s">
        <v>767</v>
      </c>
      <c r="B1113" s="25">
        <v>731</v>
      </c>
      <c r="C1113" s="25" t="s">
        <v>63</v>
      </c>
      <c r="D1113" s="25" t="s">
        <v>105</v>
      </c>
      <c r="E1113" s="25" t="s">
        <v>791</v>
      </c>
      <c r="F1113" s="25"/>
      <c r="G1113" s="26">
        <f t="shared" ref="G1113:X1113" si="939">G1114</f>
        <v>0</v>
      </c>
      <c r="H1113" s="26">
        <f t="shared" si="939"/>
        <v>0</v>
      </c>
      <c r="I1113" s="26">
        <f t="shared" si="939"/>
        <v>0</v>
      </c>
      <c r="J1113" s="26">
        <f t="shared" si="939"/>
        <v>0</v>
      </c>
      <c r="K1113" s="26">
        <f t="shared" si="939"/>
        <v>0</v>
      </c>
      <c r="L1113" s="26">
        <f t="shared" si="939"/>
        <v>0</v>
      </c>
      <c r="M1113" s="26">
        <f t="shared" si="939"/>
        <v>0</v>
      </c>
      <c r="N1113" s="26">
        <f t="shared" si="939"/>
        <v>0</v>
      </c>
      <c r="O1113" s="26">
        <f t="shared" si="939"/>
        <v>0</v>
      </c>
      <c r="P1113" s="26">
        <f t="shared" si="939"/>
        <v>0</v>
      </c>
      <c r="Q1113" s="26">
        <f t="shared" si="939"/>
        <v>0</v>
      </c>
      <c r="R1113" s="26">
        <f t="shared" si="939"/>
        <v>0</v>
      </c>
      <c r="S1113" s="26">
        <f t="shared" si="939"/>
        <v>0</v>
      </c>
      <c r="T1113" s="26">
        <f t="shared" si="939"/>
        <v>0</v>
      </c>
      <c r="U1113" s="27">
        <f t="shared" si="939"/>
        <v>0</v>
      </c>
      <c r="V1113" s="27">
        <f t="shared" si="939"/>
        <v>0</v>
      </c>
      <c r="W1113" s="27">
        <f t="shared" si="939"/>
        <v>0</v>
      </c>
      <c r="X1113" s="27">
        <f t="shared" si="939"/>
        <v>0</v>
      </c>
      <c r="Y1113" s="59"/>
    </row>
    <row r="1114" spans="1:25" ht="24" hidden="1">
      <c r="A1114" s="28" t="s">
        <v>30</v>
      </c>
      <c r="B1114" s="25">
        <v>731</v>
      </c>
      <c r="C1114" s="25" t="s">
        <v>63</v>
      </c>
      <c r="D1114" s="25" t="s">
        <v>105</v>
      </c>
      <c r="E1114" s="25" t="s">
        <v>791</v>
      </c>
      <c r="F1114" s="25" t="s">
        <v>646</v>
      </c>
      <c r="G1114" s="26">
        <v>0</v>
      </c>
      <c r="H1114" s="26"/>
      <c r="I1114" s="26"/>
      <c r="J1114" s="26"/>
      <c r="K1114" s="26">
        <f>G1114+I1114</f>
        <v>0</v>
      </c>
      <c r="L1114" s="26">
        <f>H1114+J1114</f>
        <v>0</v>
      </c>
      <c r="M1114" s="26">
        <v>0</v>
      </c>
      <c r="N1114" s="26"/>
      <c r="O1114" s="26"/>
      <c r="P1114" s="26"/>
      <c r="Q1114" s="26">
        <f>M1114+O1114</f>
        <v>0</v>
      </c>
      <c r="R1114" s="26">
        <f>N1114+P1114</f>
        <v>0</v>
      </c>
      <c r="S1114" s="26">
        <v>0</v>
      </c>
      <c r="T1114" s="26"/>
      <c r="U1114" s="27"/>
      <c r="V1114" s="27"/>
      <c r="W1114" s="27">
        <f>S1114+U1114</f>
        <v>0</v>
      </c>
      <c r="X1114" s="27">
        <f>T1114+V1114</f>
        <v>0</v>
      </c>
      <c r="Y1114" s="59"/>
    </row>
    <row r="1115" spans="1:25">
      <c r="A1115" s="28" t="s">
        <v>771</v>
      </c>
      <c r="B1115" s="25">
        <v>731</v>
      </c>
      <c r="C1115" s="25" t="s">
        <v>63</v>
      </c>
      <c r="D1115" s="25" t="s">
        <v>105</v>
      </c>
      <c r="E1115" s="25" t="s">
        <v>792</v>
      </c>
      <c r="F1115" s="25"/>
      <c r="G1115" s="26">
        <f t="shared" ref="G1115:X1115" si="940">G1116</f>
        <v>3000000</v>
      </c>
      <c r="H1115" s="26">
        <f t="shared" si="940"/>
        <v>0</v>
      </c>
      <c r="I1115" s="26">
        <f t="shared" si="940"/>
        <v>0</v>
      </c>
      <c r="J1115" s="26">
        <f t="shared" si="940"/>
        <v>0</v>
      </c>
      <c r="K1115" s="26">
        <f t="shared" si="940"/>
        <v>3000000</v>
      </c>
      <c r="L1115" s="26">
        <f t="shared" si="940"/>
        <v>0</v>
      </c>
      <c r="M1115" s="26">
        <f t="shared" si="940"/>
        <v>3310774.77</v>
      </c>
      <c r="N1115" s="26">
        <f t="shared" si="940"/>
        <v>0</v>
      </c>
      <c r="O1115" s="26">
        <f t="shared" si="940"/>
        <v>0</v>
      </c>
      <c r="P1115" s="26">
        <f t="shared" si="940"/>
        <v>0</v>
      </c>
      <c r="Q1115" s="26">
        <f t="shared" si="940"/>
        <v>3310774.77</v>
      </c>
      <c r="R1115" s="26">
        <f t="shared" si="940"/>
        <v>0</v>
      </c>
      <c r="S1115" s="26">
        <f t="shared" si="940"/>
        <v>3180853.2</v>
      </c>
      <c r="T1115" s="26">
        <f t="shared" si="940"/>
        <v>0</v>
      </c>
      <c r="U1115" s="27">
        <f t="shared" si="940"/>
        <v>0</v>
      </c>
      <c r="V1115" s="27">
        <f t="shared" si="940"/>
        <v>0</v>
      </c>
      <c r="W1115" s="27">
        <f t="shared" si="940"/>
        <v>3180853.2</v>
      </c>
      <c r="X1115" s="27">
        <f t="shared" si="940"/>
        <v>0</v>
      </c>
      <c r="Y1115" s="59"/>
    </row>
    <row r="1116" spans="1:25" ht="24">
      <c r="A1116" s="28" t="s">
        <v>30</v>
      </c>
      <c r="B1116" s="25">
        <v>731</v>
      </c>
      <c r="C1116" s="25" t="s">
        <v>63</v>
      </c>
      <c r="D1116" s="25" t="s">
        <v>105</v>
      </c>
      <c r="E1116" s="25" t="s">
        <v>792</v>
      </c>
      <c r="F1116" s="25" t="s">
        <v>646</v>
      </c>
      <c r="G1116" s="26">
        <v>3000000</v>
      </c>
      <c r="H1116" s="26"/>
      <c r="I1116" s="26"/>
      <c r="J1116" s="26"/>
      <c r="K1116" s="26">
        <f>G1116+I1116</f>
        <v>3000000</v>
      </c>
      <c r="L1116" s="26">
        <f>H1116+J1116</f>
        <v>0</v>
      </c>
      <c r="M1116" s="26">
        <v>3310774.77</v>
      </c>
      <c r="N1116" s="26"/>
      <c r="O1116" s="26">
        <v>0</v>
      </c>
      <c r="P1116" s="26"/>
      <c r="Q1116" s="26">
        <f>M1116+O1116</f>
        <v>3310774.77</v>
      </c>
      <c r="R1116" s="26">
        <f>N1116+P1116</f>
        <v>0</v>
      </c>
      <c r="S1116" s="26">
        <v>3180853.2</v>
      </c>
      <c r="T1116" s="26"/>
      <c r="U1116" s="27">
        <v>0</v>
      </c>
      <c r="V1116" s="27"/>
      <c r="W1116" s="27">
        <f>S1116+U1116</f>
        <v>3180853.2</v>
      </c>
      <c r="X1116" s="27">
        <f>T1116+V1116</f>
        <v>0</v>
      </c>
      <c r="Y1116" s="59"/>
    </row>
    <row r="1117" spans="1:25">
      <c r="A1117" s="28" t="s">
        <v>793</v>
      </c>
      <c r="B1117" s="25">
        <v>731</v>
      </c>
      <c r="C1117" s="25" t="s">
        <v>63</v>
      </c>
      <c r="D1117" s="25" t="s">
        <v>105</v>
      </c>
      <c r="E1117" s="25" t="s">
        <v>794</v>
      </c>
      <c r="F1117" s="25"/>
      <c r="G1117" s="26">
        <f t="shared" ref="G1117:X1117" si="941">G1118</f>
        <v>5950000</v>
      </c>
      <c r="H1117" s="26">
        <f t="shared" si="941"/>
        <v>0</v>
      </c>
      <c r="I1117" s="26">
        <f t="shared" si="941"/>
        <v>0</v>
      </c>
      <c r="J1117" s="26">
        <f t="shared" si="941"/>
        <v>0</v>
      </c>
      <c r="K1117" s="26">
        <f t="shared" si="941"/>
        <v>5950000</v>
      </c>
      <c r="L1117" s="26">
        <f t="shared" si="941"/>
        <v>0</v>
      </c>
      <c r="M1117" s="26">
        <f t="shared" si="941"/>
        <v>5950000</v>
      </c>
      <c r="N1117" s="26">
        <f t="shared" si="941"/>
        <v>0</v>
      </c>
      <c r="O1117" s="26">
        <f t="shared" si="941"/>
        <v>0</v>
      </c>
      <c r="P1117" s="26">
        <f t="shared" si="941"/>
        <v>0</v>
      </c>
      <c r="Q1117" s="26">
        <f t="shared" si="941"/>
        <v>5950000</v>
      </c>
      <c r="R1117" s="26">
        <f t="shared" si="941"/>
        <v>0</v>
      </c>
      <c r="S1117" s="26">
        <f t="shared" si="941"/>
        <v>5950000</v>
      </c>
      <c r="T1117" s="26">
        <f t="shared" si="941"/>
        <v>0</v>
      </c>
      <c r="U1117" s="27">
        <f t="shared" si="941"/>
        <v>0</v>
      </c>
      <c r="V1117" s="27">
        <f t="shared" si="941"/>
        <v>0</v>
      </c>
      <c r="W1117" s="27">
        <f t="shared" si="941"/>
        <v>5950000</v>
      </c>
      <c r="X1117" s="27">
        <f t="shared" si="941"/>
        <v>0</v>
      </c>
      <c r="Y1117" s="59"/>
    </row>
    <row r="1118" spans="1:25" ht="24">
      <c r="A1118" s="28" t="s">
        <v>30</v>
      </c>
      <c r="B1118" s="25">
        <v>731</v>
      </c>
      <c r="C1118" s="25" t="s">
        <v>63</v>
      </c>
      <c r="D1118" s="25" t="s">
        <v>105</v>
      </c>
      <c r="E1118" s="25" t="s">
        <v>794</v>
      </c>
      <c r="F1118" s="25" t="s">
        <v>646</v>
      </c>
      <c r="G1118" s="26">
        <v>5950000</v>
      </c>
      <c r="H1118" s="26"/>
      <c r="I1118" s="26"/>
      <c r="J1118" s="26"/>
      <c r="K1118" s="26">
        <f>G1118+I1118</f>
        <v>5950000</v>
      </c>
      <c r="L1118" s="26">
        <f>H1118+J1118</f>
        <v>0</v>
      </c>
      <c r="M1118" s="26">
        <v>5950000</v>
      </c>
      <c r="N1118" s="26"/>
      <c r="O1118" s="26"/>
      <c r="P1118" s="26"/>
      <c r="Q1118" s="26">
        <f>M1118+O1118</f>
        <v>5950000</v>
      </c>
      <c r="R1118" s="26">
        <f>N1118+P1118</f>
        <v>0</v>
      </c>
      <c r="S1118" s="26">
        <v>5950000</v>
      </c>
      <c r="T1118" s="26"/>
      <c r="U1118" s="27"/>
      <c r="V1118" s="27"/>
      <c r="W1118" s="27">
        <f>S1118+U1118</f>
        <v>5950000</v>
      </c>
      <c r="X1118" s="27">
        <f>T1118+V1118</f>
        <v>0</v>
      </c>
      <c r="Y1118" s="59"/>
    </row>
    <row r="1119" spans="1:25" ht="24">
      <c r="A1119" s="28" t="s">
        <v>795</v>
      </c>
      <c r="B1119" s="25">
        <v>731</v>
      </c>
      <c r="C1119" s="25" t="s">
        <v>63</v>
      </c>
      <c r="D1119" s="25" t="s">
        <v>105</v>
      </c>
      <c r="E1119" s="25" t="s">
        <v>796</v>
      </c>
      <c r="F1119" s="25"/>
      <c r="G1119" s="26">
        <f t="shared" ref="G1119:X1119" si="942">G1130+G1126+G1124+G1120+G1122+G1132+G1128</f>
        <v>99957778.420000002</v>
      </c>
      <c r="H1119" s="26">
        <f t="shared" si="942"/>
        <v>70000000</v>
      </c>
      <c r="I1119" s="26">
        <f t="shared" si="942"/>
        <v>0</v>
      </c>
      <c r="J1119" s="26">
        <f t="shared" si="942"/>
        <v>0</v>
      </c>
      <c r="K1119" s="26">
        <f t="shared" si="942"/>
        <v>99957778.420000002</v>
      </c>
      <c r="L1119" s="26">
        <f t="shared" si="942"/>
        <v>70000000</v>
      </c>
      <c r="M1119" s="26">
        <f t="shared" si="942"/>
        <v>117590086.06999999</v>
      </c>
      <c r="N1119" s="26">
        <f t="shared" si="942"/>
        <v>85121096.879999995</v>
      </c>
      <c r="O1119" s="26">
        <f t="shared" si="942"/>
        <v>0</v>
      </c>
      <c r="P1119" s="26">
        <f t="shared" si="942"/>
        <v>0</v>
      </c>
      <c r="Q1119" s="26">
        <f t="shared" si="942"/>
        <v>117590086.06999999</v>
      </c>
      <c r="R1119" s="26">
        <f t="shared" si="942"/>
        <v>85121096.879999995</v>
      </c>
      <c r="S1119" s="26">
        <f t="shared" si="942"/>
        <v>17447619.140000001</v>
      </c>
      <c r="T1119" s="26">
        <f t="shared" si="942"/>
        <v>0</v>
      </c>
      <c r="U1119" s="26">
        <f t="shared" si="942"/>
        <v>0</v>
      </c>
      <c r="V1119" s="26">
        <f t="shared" si="942"/>
        <v>0</v>
      </c>
      <c r="W1119" s="26">
        <f t="shared" si="942"/>
        <v>17447619.140000001</v>
      </c>
      <c r="X1119" s="26">
        <f t="shared" si="942"/>
        <v>0</v>
      </c>
      <c r="Y1119" s="59"/>
    </row>
    <row r="1120" spans="1:25" ht="41.25" customHeight="1">
      <c r="A1120" s="35" t="s">
        <v>33</v>
      </c>
      <c r="B1120" s="25">
        <v>731</v>
      </c>
      <c r="C1120" s="25" t="s">
        <v>63</v>
      </c>
      <c r="D1120" s="25" t="s">
        <v>105</v>
      </c>
      <c r="E1120" s="25" t="s">
        <v>797</v>
      </c>
      <c r="F1120" s="25"/>
      <c r="G1120" s="26">
        <f t="shared" ref="G1120:X1120" si="943">G1121</f>
        <v>175000</v>
      </c>
      <c r="H1120" s="26">
        <f t="shared" si="943"/>
        <v>0</v>
      </c>
      <c r="I1120" s="26">
        <f t="shared" si="943"/>
        <v>0</v>
      </c>
      <c r="J1120" s="26">
        <f t="shared" si="943"/>
        <v>0</v>
      </c>
      <c r="K1120" s="26">
        <f t="shared" si="943"/>
        <v>175000</v>
      </c>
      <c r="L1120" s="26">
        <f t="shared" si="943"/>
        <v>0</v>
      </c>
      <c r="M1120" s="26">
        <f t="shared" si="943"/>
        <v>175000</v>
      </c>
      <c r="N1120" s="26">
        <f t="shared" si="943"/>
        <v>0</v>
      </c>
      <c r="O1120" s="26">
        <f t="shared" si="943"/>
        <v>0</v>
      </c>
      <c r="P1120" s="26">
        <f t="shared" si="943"/>
        <v>0</v>
      </c>
      <c r="Q1120" s="26">
        <f t="shared" si="943"/>
        <v>175000</v>
      </c>
      <c r="R1120" s="26">
        <f t="shared" si="943"/>
        <v>0</v>
      </c>
      <c r="S1120" s="26">
        <f t="shared" si="943"/>
        <v>175000</v>
      </c>
      <c r="T1120" s="26">
        <f t="shared" si="943"/>
        <v>0</v>
      </c>
      <c r="U1120" s="27">
        <f t="shared" si="943"/>
        <v>0</v>
      </c>
      <c r="V1120" s="27">
        <f t="shared" si="943"/>
        <v>0</v>
      </c>
      <c r="W1120" s="27">
        <f t="shared" si="943"/>
        <v>175000</v>
      </c>
      <c r="X1120" s="27">
        <f t="shared" si="943"/>
        <v>0</v>
      </c>
      <c r="Y1120" s="59"/>
    </row>
    <row r="1121" spans="1:25" ht="24">
      <c r="A1121" s="28" t="s">
        <v>242</v>
      </c>
      <c r="B1121" s="25">
        <v>731</v>
      </c>
      <c r="C1121" s="25" t="s">
        <v>63</v>
      </c>
      <c r="D1121" s="25" t="s">
        <v>105</v>
      </c>
      <c r="E1121" s="25" t="s">
        <v>797</v>
      </c>
      <c r="F1121" s="25" t="s">
        <v>243</v>
      </c>
      <c r="G1121" s="26">
        <v>175000</v>
      </c>
      <c r="H1121" s="26"/>
      <c r="I1121" s="26"/>
      <c r="J1121" s="26"/>
      <c r="K1121" s="26">
        <f>G1121+I1121</f>
        <v>175000</v>
      </c>
      <c r="L1121" s="26">
        <f>H1121+J1121</f>
        <v>0</v>
      </c>
      <c r="M1121" s="26">
        <v>175000</v>
      </c>
      <c r="N1121" s="26"/>
      <c r="O1121" s="26"/>
      <c r="P1121" s="26"/>
      <c r="Q1121" s="26">
        <f>M1121+O1121</f>
        <v>175000</v>
      </c>
      <c r="R1121" s="26">
        <f>N1121+P1121</f>
        <v>0</v>
      </c>
      <c r="S1121" s="26">
        <v>175000</v>
      </c>
      <c r="T1121" s="26"/>
      <c r="U1121" s="27"/>
      <c r="V1121" s="27"/>
      <c r="W1121" s="27">
        <f>S1121+U1121</f>
        <v>175000</v>
      </c>
      <c r="X1121" s="27">
        <f>T1121+V1121</f>
        <v>0</v>
      </c>
      <c r="Y1121" s="59"/>
    </row>
    <row r="1122" spans="1:25" ht="24">
      <c r="A1122" s="50" t="s">
        <v>798</v>
      </c>
      <c r="B1122" s="25">
        <v>731</v>
      </c>
      <c r="C1122" s="25" t="s">
        <v>63</v>
      </c>
      <c r="D1122" s="25" t="s">
        <v>105</v>
      </c>
      <c r="E1122" s="25" t="s">
        <v>799</v>
      </c>
      <c r="F1122" s="25"/>
      <c r="G1122" s="26">
        <f t="shared" ref="G1122:X1122" si="944">G1123</f>
        <v>70000000</v>
      </c>
      <c r="H1122" s="26">
        <f t="shared" si="944"/>
        <v>70000000</v>
      </c>
      <c r="I1122" s="26">
        <f t="shared" si="944"/>
        <v>0</v>
      </c>
      <c r="J1122" s="26">
        <f t="shared" si="944"/>
        <v>0</v>
      </c>
      <c r="K1122" s="26">
        <f t="shared" si="944"/>
        <v>70000000</v>
      </c>
      <c r="L1122" s="26">
        <f t="shared" si="944"/>
        <v>70000000</v>
      </c>
      <c r="M1122" s="26">
        <f t="shared" si="944"/>
        <v>85121096.879999995</v>
      </c>
      <c r="N1122" s="26">
        <f t="shared" si="944"/>
        <v>85121096.879999995</v>
      </c>
      <c r="O1122" s="26">
        <f t="shared" si="944"/>
        <v>0</v>
      </c>
      <c r="P1122" s="26">
        <f t="shared" si="944"/>
        <v>0</v>
      </c>
      <c r="Q1122" s="26">
        <f t="shared" si="944"/>
        <v>85121096.879999995</v>
      </c>
      <c r="R1122" s="26">
        <f t="shared" si="944"/>
        <v>85121096.879999995</v>
      </c>
      <c r="S1122" s="26">
        <f t="shared" si="944"/>
        <v>0</v>
      </c>
      <c r="T1122" s="26">
        <f t="shared" si="944"/>
        <v>0</v>
      </c>
      <c r="U1122" s="27">
        <f t="shared" si="944"/>
        <v>0</v>
      </c>
      <c r="V1122" s="27">
        <f t="shared" si="944"/>
        <v>0</v>
      </c>
      <c r="W1122" s="27">
        <f t="shared" si="944"/>
        <v>0</v>
      </c>
      <c r="X1122" s="27">
        <f t="shared" si="944"/>
        <v>0</v>
      </c>
      <c r="Y1122" s="59"/>
    </row>
    <row r="1123" spans="1:25" ht="24">
      <c r="A1123" s="28" t="s">
        <v>670</v>
      </c>
      <c r="B1123" s="25">
        <v>731</v>
      </c>
      <c r="C1123" s="25" t="s">
        <v>63</v>
      </c>
      <c r="D1123" s="25" t="s">
        <v>105</v>
      </c>
      <c r="E1123" s="25" t="s">
        <v>799</v>
      </c>
      <c r="F1123" s="25" t="s">
        <v>671</v>
      </c>
      <c r="G1123" s="26">
        <v>70000000</v>
      </c>
      <c r="H1123" s="26">
        <f>G1123</f>
        <v>70000000</v>
      </c>
      <c r="I1123" s="26"/>
      <c r="J1123" s="26">
        <f>I1123</f>
        <v>0</v>
      </c>
      <c r="K1123" s="26">
        <f>G1123+I1123</f>
        <v>70000000</v>
      </c>
      <c r="L1123" s="26">
        <f>H1123+J1123</f>
        <v>70000000</v>
      </c>
      <c r="M1123" s="26">
        <v>85121096.879999995</v>
      </c>
      <c r="N1123" s="26">
        <f>M1123</f>
        <v>85121096.879999995</v>
      </c>
      <c r="O1123" s="26"/>
      <c r="P1123" s="26">
        <f>O1123</f>
        <v>0</v>
      </c>
      <c r="Q1123" s="26">
        <f>M1123+O1123</f>
        <v>85121096.879999995</v>
      </c>
      <c r="R1123" s="26">
        <f>N1123+P1123</f>
        <v>85121096.879999995</v>
      </c>
      <c r="S1123" s="26">
        <v>0</v>
      </c>
      <c r="T1123" s="26">
        <f>S1123</f>
        <v>0</v>
      </c>
      <c r="U1123" s="27"/>
      <c r="V1123" s="27">
        <f>U1123</f>
        <v>0</v>
      </c>
      <c r="W1123" s="27">
        <f>S1123+U1123</f>
        <v>0</v>
      </c>
      <c r="X1123" s="27">
        <f>T1123+V1123</f>
        <v>0</v>
      </c>
      <c r="Y1123" s="59"/>
    </row>
    <row r="1124" spans="1:25" ht="36">
      <c r="A1124" s="50" t="s">
        <v>800</v>
      </c>
      <c r="B1124" s="25">
        <v>731</v>
      </c>
      <c r="C1124" s="25" t="s">
        <v>63</v>
      </c>
      <c r="D1124" s="25" t="s">
        <v>105</v>
      </c>
      <c r="E1124" s="25" t="s">
        <v>801</v>
      </c>
      <c r="F1124" s="25"/>
      <c r="G1124" s="26">
        <f t="shared" ref="G1124:X1124" si="945">G1125</f>
        <v>12352941.18</v>
      </c>
      <c r="H1124" s="26">
        <f t="shared" si="945"/>
        <v>0</v>
      </c>
      <c r="I1124" s="26">
        <f t="shared" si="945"/>
        <v>0</v>
      </c>
      <c r="J1124" s="26">
        <f t="shared" si="945"/>
        <v>0</v>
      </c>
      <c r="K1124" s="26">
        <f t="shared" si="945"/>
        <v>12352941.18</v>
      </c>
      <c r="L1124" s="26">
        <f t="shared" si="945"/>
        <v>0</v>
      </c>
      <c r="M1124" s="26">
        <f t="shared" si="945"/>
        <v>15021370.050000001</v>
      </c>
      <c r="N1124" s="26">
        <f t="shared" si="945"/>
        <v>0</v>
      </c>
      <c r="O1124" s="26">
        <f t="shared" si="945"/>
        <v>0</v>
      </c>
      <c r="P1124" s="26">
        <f t="shared" si="945"/>
        <v>0</v>
      </c>
      <c r="Q1124" s="26">
        <f t="shared" si="945"/>
        <v>15021370.050000001</v>
      </c>
      <c r="R1124" s="26">
        <f t="shared" si="945"/>
        <v>0</v>
      </c>
      <c r="S1124" s="26">
        <f t="shared" si="945"/>
        <v>0</v>
      </c>
      <c r="T1124" s="26">
        <f t="shared" si="945"/>
        <v>0</v>
      </c>
      <c r="U1124" s="27">
        <f t="shared" si="945"/>
        <v>0</v>
      </c>
      <c r="V1124" s="27">
        <f t="shared" si="945"/>
        <v>0</v>
      </c>
      <c r="W1124" s="27">
        <f t="shared" si="945"/>
        <v>0</v>
      </c>
      <c r="X1124" s="27">
        <f t="shared" si="945"/>
        <v>0</v>
      </c>
      <c r="Y1124" s="59"/>
    </row>
    <row r="1125" spans="1:25" ht="24">
      <c r="A1125" s="28" t="s">
        <v>670</v>
      </c>
      <c r="B1125" s="25">
        <v>731</v>
      </c>
      <c r="C1125" s="25" t="s">
        <v>63</v>
      </c>
      <c r="D1125" s="25" t="s">
        <v>105</v>
      </c>
      <c r="E1125" s="25" t="s">
        <v>801</v>
      </c>
      <c r="F1125" s="25" t="s">
        <v>671</v>
      </c>
      <c r="G1125" s="26">
        <v>12352941.18</v>
      </c>
      <c r="H1125" s="26"/>
      <c r="I1125" s="26"/>
      <c r="J1125" s="26"/>
      <c r="K1125" s="26">
        <f>G1125+I1125</f>
        <v>12352941.18</v>
      </c>
      <c r="L1125" s="26">
        <f>H1125+J1125</f>
        <v>0</v>
      </c>
      <c r="M1125" s="26">
        <v>15021370.050000001</v>
      </c>
      <c r="N1125" s="26"/>
      <c r="O1125" s="26"/>
      <c r="P1125" s="26"/>
      <c r="Q1125" s="26">
        <f>M1125+O1125</f>
        <v>15021370.050000001</v>
      </c>
      <c r="R1125" s="26">
        <f>N1125+P1125</f>
        <v>0</v>
      </c>
      <c r="S1125" s="26">
        <v>0</v>
      </c>
      <c r="T1125" s="26"/>
      <c r="U1125" s="27"/>
      <c r="V1125" s="27"/>
      <c r="W1125" s="27">
        <f>S1125+U1125</f>
        <v>0</v>
      </c>
      <c r="X1125" s="27">
        <f>T1125+V1125</f>
        <v>0</v>
      </c>
      <c r="Y1125" s="59"/>
    </row>
    <row r="1126" spans="1:25" ht="36">
      <c r="A1126" s="29" t="s">
        <v>267</v>
      </c>
      <c r="B1126" s="25">
        <v>731</v>
      </c>
      <c r="C1126" s="25" t="s">
        <v>63</v>
      </c>
      <c r="D1126" s="25" t="s">
        <v>105</v>
      </c>
      <c r="E1126" s="25" t="s">
        <v>802</v>
      </c>
      <c r="F1126" s="24"/>
      <c r="G1126" s="26">
        <f t="shared" ref="G1126:X1126" si="946">G1127</f>
        <v>17429837.239999998</v>
      </c>
      <c r="H1126" s="26">
        <f t="shared" si="946"/>
        <v>0</v>
      </c>
      <c r="I1126" s="26">
        <f t="shared" si="946"/>
        <v>0</v>
      </c>
      <c r="J1126" s="26">
        <f t="shared" si="946"/>
        <v>0</v>
      </c>
      <c r="K1126" s="26">
        <f t="shared" si="946"/>
        <v>17429837.239999998</v>
      </c>
      <c r="L1126" s="26">
        <f t="shared" si="946"/>
        <v>0</v>
      </c>
      <c r="M1126" s="26">
        <f t="shared" si="946"/>
        <v>17272619.140000001</v>
      </c>
      <c r="N1126" s="26">
        <f t="shared" si="946"/>
        <v>0</v>
      </c>
      <c r="O1126" s="26">
        <f t="shared" si="946"/>
        <v>0</v>
      </c>
      <c r="P1126" s="26">
        <f t="shared" si="946"/>
        <v>0</v>
      </c>
      <c r="Q1126" s="26">
        <f t="shared" si="946"/>
        <v>17272619.140000001</v>
      </c>
      <c r="R1126" s="26">
        <f t="shared" si="946"/>
        <v>0</v>
      </c>
      <c r="S1126" s="26">
        <f t="shared" si="946"/>
        <v>17272619.140000001</v>
      </c>
      <c r="T1126" s="26">
        <f t="shared" si="946"/>
        <v>0</v>
      </c>
      <c r="U1126" s="27">
        <f t="shared" si="946"/>
        <v>0</v>
      </c>
      <c r="V1126" s="27">
        <f t="shared" si="946"/>
        <v>0</v>
      </c>
      <c r="W1126" s="27">
        <f t="shared" si="946"/>
        <v>17272619.140000001</v>
      </c>
      <c r="X1126" s="27">
        <f t="shared" si="946"/>
        <v>0</v>
      </c>
      <c r="Y1126" s="59"/>
    </row>
    <row r="1127" spans="1:25" ht="24">
      <c r="A1127" s="28" t="s">
        <v>242</v>
      </c>
      <c r="B1127" s="25">
        <v>731</v>
      </c>
      <c r="C1127" s="25" t="s">
        <v>63</v>
      </c>
      <c r="D1127" s="25" t="s">
        <v>105</v>
      </c>
      <c r="E1127" s="25" t="s">
        <v>802</v>
      </c>
      <c r="F1127" s="24">
        <v>600</v>
      </c>
      <c r="G1127" s="26">
        <v>17429837.239999998</v>
      </c>
      <c r="H1127" s="26"/>
      <c r="I1127" s="26"/>
      <c r="J1127" s="26"/>
      <c r="K1127" s="26">
        <f>G1127+I1127</f>
        <v>17429837.239999998</v>
      </c>
      <c r="L1127" s="26">
        <f>H1127+J1127</f>
        <v>0</v>
      </c>
      <c r="M1127" s="26">
        <v>17272619.140000001</v>
      </c>
      <c r="N1127" s="26"/>
      <c r="O1127" s="26"/>
      <c r="P1127" s="26"/>
      <c r="Q1127" s="26">
        <f>M1127+O1127</f>
        <v>17272619.140000001</v>
      </c>
      <c r="R1127" s="26">
        <f>N1127+P1127</f>
        <v>0</v>
      </c>
      <c r="S1127" s="26">
        <v>17272619.140000001</v>
      </c>
      <c r="T1127" s="26"/>
      <c r="U1127" s="27"/>
      <c r="V1127" s="27"/>
      <c r="W1127" s="27">
        <f>S1127+U1127</f>
        <v>17272619.140000001</v>
      </c>
      <c r="X1127" s="27">
        <f>T1127+V1127</f>
        <v>0</v>
      </c>
      <c r="Y1127" s="59"/>
    </row>
    <row r="1128" spans="1:25" ht="24" hidden="1">
      <c r="A1128" s="28" t="s">
        <v>269</v>
      </c>
      <c r="B1128" s="25">
        <v>731</v>
      </c>
      <c r="C1128" s="25" t="s">
        <v>63</v>
      </c>
      <c r="D1128" s="25" t="s">
        <v>105</v>
      </c>
      <c r="E1128" s="25" t="s">
        <v>803</v>
      </c>
      <c r="F1128" s="24"/>
      <c r="G1128" s="26">
        <f t="shared" ref="G1128:T1128" si="947">G1129</f>
        <v>0</v>
      </c>
      <c r="H1128" s="26">
        <f t="shared" si="947"/>
        <v>0</v>
      </c>
      <c r="I1128" s="26">
        <f t="shared" si="947"/>
        <v>0</v>
      </c>
      <c r="J1128" s="26">
        <f t="shared" si="947"/>
        <v>0</v>
      </c>
      <c r="K1128" s="26">
        <f t="shared" si="947"/>
        <v>0</v>
      </c>
      <c r="L1128" s="26">
        <f t="shared" si="947"/>
        <v>0</v>
      </c>
      <c r="M1128" s="26">
        <f t="shared" si="947"/>
        <v>0</v>
      </c>
      <c r="N1128" s="26">
        <f t="shared" si="947"/>
        <v>0</v>
      </c>
      <c r="O1128" s="26">
        <f t="shared" si="947"/>
        <v>0</v>
      </c>
      <c r="P1128" s="26">
        <f t="shared" si="947"/>
        <v>0</v>
      </c>
      <c r="Q1128" s="26">
        <f t="shared" si="947"/>
        <v>0</v>
      </c>
      <c r="R1128" s="26">
        <f t="shared" si="947"/>
        <v>0</v>
      </c>
      <c r="S1128" s="26">
        <f t="shared" si="947"/>
        <v>0</v>
      </c>
      <c r="T1128" s="26">
        <f t="shared" si="947"/>
        <v>0</v>
      </c>
      <c r="U1128" s="27"/>
      <c r="V1128" s="27"/>
      <c r="W1128" s="27"/>
      <c r="X1128" s="27"/>
      <c r="Y1128" s="59"/>
    </row>
    <row r="1129" spans="1:25" ht="24" hidden="1">
      <c r="A1129" s="28" t="s">
        <v>242</v>
      </c>
      <c r="B1129" s="25">
        <v>731</v>
      </c>
      <c r="C1129" s="25" t="s">
        <v>63</v>
      </c>
      <c r="D1129" s="25" t="s">
        <v>105</v>
      </c>
      <c r="E1129" s="25" t="s">
        <v>803</v>
      </c>
      <c r="F1129" s="24">
        <v>600</v>
      </c>
      <c r="G1129" s="26"/>
      <c r="H1129" s="26"/>
      <c r="I1129" s="26"/>
      <c r="J1129" s="26"/>
      <c r="K1129" s="26">
        <f>G1129+I1129</f>
        <v>0</v>
      </c>
      <c r="L1129" s="26">
        <f>H1129+J1129</f>
        <v>0</v>
      </c>
      <c r="M1129" s="26"/>
      <c r="N1129" s="26"/>
      <c r="O1129" s="26"/>
      <c r="P1129" s="26"/>
      <c r="Q1129" s="26">
        <f>M1129+O1129</f>
        <v>0</v>
      </c>
      <c r="R1129" s="26">
        <f>N1129+P1129</f>
        <v>0</v>
      </c>
      <c r="S1129" s="26"/>
      <c r="T1129" s="26"/>
      <c r="U1129" s="27"/>
      <c r="V1129" s="27"/>
      <c r="W1129" s="26">
        <f>S1129+U1129</f>
        <v>0</v>
      </c>
      <c r="X1129" s="26">
        <f>T1129+V1129</f>
        <v>0</v>
      </c>
      <c r="Y1129" s="59"/>
    </row>
    <row r="1130" spans="1:25" hidden="1">
      <c r="A1130" s="28" t="s">
        <v>804</v>
      </c>
      <c r="B1130" s="25">
        <v>731</v>
      </c>
      <c r="C1130" s="25" t="s">
        <v>63</v>
      </c>
      <c r="D1130" s="25" t="s">
        <v>105</v>
      </c>
      <c r="E1130" s="25" t="s">
        <v>805</v>
      </c>
      <c r="F1130" s="25"/>
      <c r="G1130" s="26">
        <f t="shared" ref="G1130:X1130" si="948">G1131</f>
        <v>0</v>
      </c>
      <c r="H1130" s="26">
        <f t="shared" si="948"/>
        <v>0</v>
      </c>
      <c r="I1130" s="26">
        <f t="shared" si="948"/>
        <v>0</v>
      </c>
      <c r="J1130" s="26">
        <f t="shared" si="948"/>
        <v>0</v>
      </c>
      <c r="K1130" s="26">
        <f t="shared" si="948"/>
        <v>0</v>
      </c>
      <c r="L1130" s="26">
        <f t="shared" si="948"/>
        <v>0</v>
      </c>
      <c r="M1130" s="26">
        <f t="shared" si="948"/>
        <v>0</v>
      </c>
      <c r="N1130" s="26">
        <f t="shared" si="948"/>
        <v>0</v>
      </c>
      <c r="O1130" s="26">
        <f t="shared" si="948"/>
        <v>0</v>
      </c>
      <c r="P1130" s="26">
        <f t="shared" si="948"/>
        <v>0</v>
      </c>
      <c r="Q1130" s="26">
        <f t="shared" si="948"/>
        <v>0</v>
      </c>
      <c r="R1130" s="26">
        <f t="shared" si="948"/>
        <v>0</v>
      </c>
      <c r="S1130" s="26">
        <f t="shared" si="948"/>
        <v>0</v>
      </c>
      <c r="T1130" s="26">
        <f t="shared" si="948"/>
        <v>0</v>
      </c>
      <c r="U1130" s="27">
        <f t="shared" si="948"/>
        <v>0</v>
      </c>
      <c r="V1130" s="27">
        <f t="shared" si="948"/>
        <v>0</v>
      </c>
      <c r="W1130" s="27">
        <f t="shared" si="948"/>
        <v>0</v>
      </c>
      <c r="X1130" s="27">
        <f t="shared" si="948"/>
        <v>0</v>
      </c>
      <c r="Y1130" s="59"/>
    </row>
    <row r="1131" spans="1:25" ht="24" hidden="1">
      <c r="A1131" s="28" t="s">
        <v>670</v>
      </c>
      <c r="B1131" s="25">
        <v>731</v>
      </c>
      <c r="C1131" s="25" t="s">
        <v>63</v>
      </c>
      <c r="D1131" s="25" t="s">
        <v>105</v>
      </c>
      <c r="E1131" s="25" t="s">
        <v>805</v>
      </c>
      <c r="F1131" s="25" t="s">
        <v>671</v>
      </c>
      <c r="G1131" s="26">
        <v>0</v>
      </c>
      <c r="H1131" s="26"/>
      <c r="I1131" s="26">
        <v>0</v>
      </c>
      <c r="J1131" s="26"/>
      <c r="K1131" s="26">
        <f>G1131+I1131</f>
        <v>0</v>
      </c>
      <c r="L1131" s="26">
        <f>H1131+J1131</f>
        <v>0</v>
      </c>
      <c r="M1131" s="26">
        <v>0</v>
      </c>
      <c r="N1131" s="26"/>
      <c r="O1131" s="26"/>
      <c r="P1131" s="26"/>
      <c r="Q1131" s="26">
        <f>M1131+O1131</f>
        <v>0</v>
      </c>
      <c r="R1131" s="26">
        <f>N1131+P1131</f>
        <v>0</v>
      </c>
      <c r="S1131" s="26">
        <v>0</v>
      </c>
      <c r="T1131" s="26"/>
      <c r="U1131" s="27"/>
      <c r="V1131" s="27"/>
      <c r="W1131" s="27">
        <f>S1131+U1131</f>
        <v>0</v>
      </c>
      <c r="X1131" s="27">
        <f>T1131+V1131</f>
        <v>0</v>
      </c>
      <c r="Y1131" s="59"/>
    </row>
    <row r="1132" spans="1:25" hidden="1">
      <c r="A1132" s="28" t="s">
        <v>806</v>
      </c>
      <c r="B1132" s="25">
        <v>731</v>
      </c>
      <c r="C1132" s="25" t="s">
        <v>63</v>
      </c>
      <c r="D1132" s="25" t="s">
        <v>105</v>
      </c>
      <c r="E1132" s="25" t="s">
        <v>807</v>
      </c>
      <c r="F1132" s="25"/>
      <c r="G1132" s="26">
        <f t="shared" ref="G1132:X1132" si="949">G1133</f>
        <v>0</v>
      </c>
      <c r="H1132" s="26">
        <f t="shared" si="949"/>
        <v>0</v>
      </c>
      <c r="I1132" s="26">
        <f t="shared" si="949"/>
        <v>0</v>
      </c>
      <c r="J1132" s="26">
        <f t="shared" si="949"/>
        <v>0</v>
      </c>
      <c r="K1132" s="26">
        <f t="shared" si="949"/>
        <v>0</v>
      </c>
      <c r="L1132" s="26">
        <f t="shared" si="949"/>
        <v>0</v>
      </c>
      <c r="M1132" s="26">
        <f t="shared" si="949"/>
        <v>0</v>
      </c>
      <c r="N1132" s="26">
        <f t="shared" si="949"/>
        <v>0</v>
      </c>
      <c r="O1132" s="26">
        <f>O1133</f>
        <v>0</v>
      </c>
      <c r="P1132" s="26">
        <f t="shared" si="949"/>
        <v>0</v>
      </c>
      <c r="Q1132" s="26">
        <f t="shared" si="949"/>
        <v>0</v>
      </c>
      <c r="R1132" s="26">
        <f t="shared" si="949"/>
        <v>0</v>
      </c>
      <c r="S1132" s="26">
        <f t="shared" si="949"/>
        <v>0</v>
      </c>
      <c r="T1132" s="26">
        <f t="shared" si="949"/>
        <v>0</v>
      </c>
      <c r="U1132" s="27">
        <f t="shared" si="949"/>
        <v>0</v>
      </c>
      <c r="V1132" s="27">
        <f t="shared" si="949"/>
        <v>0</v>
      </c>
      <c r="W1132" s="27">
        <f t="shared" si="949"/>
        <v>0</v>
      </c>
      <c r="X1132" s="27">
        <f t="shared" si="949"/>
        <v>0</v>
      </c>
      <c r="Y1132" s="59"/>
    </row>
    <row r="1133" spans="1:25" ht="24" hidden="1">
      <c r="A1133" s="28" t="s">
        <v>670</v>
      </c>
      <c r="B1133" s="25">
        <v>731</v>
      </c>
      <c r="C1133" s="25" t="s">
        <v>63</v>
      </c>
      <c r="D1133" s="25" t="s">
        <v>105</v>
      </c>
      <c r="E1133" s="25" t="s">
        <v>807</v>
      </c>
      <c r="F1133" s="25" t="s">
        <v>671</v>
      </c>
      <c r="G1133" s="26"/>
      <c r="H1133" s="26"/>
      <c r="I1133" s="26"/>
      <c r="J1133" s="26"/>
      <c r="K1133" s="26">
        <f>G1133+I1133</f>
        <v>0</v>
      </c>
      <c r="L1133" s="26">
        <f>H1133+J1133</f>
        <v>0</v>
      </c>
      <c r="M1133" s="26"/>
      <c r="N1133" s="26"/>
      <c r="O1133" s="26"/>
      <c r="P1133" s="26"/>
      <c r="Q1133" s="26">
        <f>M1133+O1133</f>
        <v>0</v>
      </c>
      <c r="R1133" s="26">
        <f>N1133+P1133</f>
        <v>0</v>
      </c>
      <c r="S1133" s="26"/>
      <c r="T1133" s="26"/>
      <c r="U1133" s="27"/>
      <c r="V1133" s="27"/>
      <c r="W1133" s="27">
        <f>S1133+U1133</f>
        <v>0</v>
      </c>
      <c r="X1133" s="27">
        <f>T1133+V1133</f>
        <v>0</v>
      </c>
      <c r="Y1133" s="59"/>
    </row>
    <row r="1134" spans="1:25" ht="24">
      <c r="A1134" s="28" t="s">
        <v>808</v>
      </c>
      <c r="B1134" s="25">
        <v>731</v>
      </c>
      <c r="C1134" s="25" t="s">
        <v>63</v>
      </c>
      <c r="D1134" s="25" t="s">
        <v>105</v>
      </c>
      <c r="E1134" s="25" t="s">
        <v>809</v>
      </c>
      <c r="F1134" s="25"/>
      <c r="G1134" s="26">
        <f t="shared" ref="G1134:X1134" si="950">G1135+G1142</f>
        <v>6816296.7400000002</v>
      </c>
      <c r="H1134" s="26">
        <f t="shared" si="950"/>
        <v>0</v>
      </c>
      <c r="I1134" s="26">
        <f t="shared" si="950"/>
        <v>0</v>
      </c>
      <c r="J1134" s="26">
        <f t="shared" si="950"/>
        <v>0</v>
      </c>
      <c r="K1134" s="26">
        <f t="shared" si="950"/>
        <v>6816296.7400000002</v>
      </c>
      <c r="L1134" s="26">
        <f t="shared" si="950"/>
        <v>0</v>
      </c>
      <c r="M1134" s="26">
        <f t="shared" si="950"/>
        <v>6816296.7400000002</v>
      </c>
      <c r="N1134" s="26">
        <f t="shared" si="950"/>
        <v>0</v>
      </c>
      <c r="O1134" s="26">
        <f t="shared" si="950"/>
        <v>0</v>
      </c>
      <c r="P1134" s="26">
        <f t="shared" si="950"/>
        <v>0</v>
      </c>
      <c r="Q1134" s="26">
        <f t="shared" si="950"/>
        <v>6816296.7400000002</v>
      </c>
      <c r="R1134" s="26">
        <f t="shared" si="950"/>
        <v>0</v>
      </c>
      <c r="S1134" s="26">
        <f t="shared" si="950"/>
        <v>6816296.7400000002</v>
      </c>
      <c r="T1134" s="26">
        <f t="shared" si="950"/>
        <v>0</v>
      </c>
      <c r="U1134" s="27">
        <f t="shared" si="950"/>
        <v>0</v>
      </c>
      <c r="V1134" s="27">
        <f t="shared" si="950"/>
        <v>0</v>
      </c>
      <c r="W1134" s="27">
        <f t="shared" si="950"/>
        <v>6816296.7400000002</v>
      </c>
      <c r="X1134" s="27">
        <f t="shared" si="950"/>
        <v>0</v>
      </c>
      <c r="Y1134" s="59"/>
    </row>
    <row r="1135" spans="1:25" ht="24">
      <c r="A1135" s="28" t="s">
        <v>810</v>
      </c>
      <c r="B1135" s="25">
        <v>731</v>
      </c>
      <c r="C1135" s="25" t="s">
        <v>63</v>
      </c>
      <c r="D1135" s="25" t="s">
        <v>105</v>
      </c>
      <c r="E1135" s="25" t="s">
        <v>811</v>
      </c>
      <c r="F1135" s="25"/>
      <c r="G1135" s="26">
        <f>G1136+G1140+G1138</f>
        <v>6816296.7400000002</v>
      </c>
      <c r="H1135" s="26">
        <f t="shared" ref="H1135:L1135" si="951">H1136+H1140+H1138</f>
        <v>0</v>
      </c>
      <c r="I1135" s="26">
        <f t="shared" si="951"/>
        <v>0</v>
      </c>
      <c r="J1135" s="26">
        <f t="shared" si="951"/>
        <v>0</v>
      </c>
      <c r="K1135" s="26">
        <f t="shared" si="951"/>
        <v>6816296.7400000002</v>
      </c>
      <c r="L1135" s="26">
        <f t="shared" si="951"/>
        <v>0</v>
      </c>
      <c r="M1135" s="26">
        <f>M1136+M1140+M1138</f>
        <v>6816296.7400000002</v>
      </c>
      <c r="N1135" s="26">
        <f t="shared" ref="N1135:R1135" si="952">N1136+N1140+N1138</f>
        <v>0</v>
      </c>
      <c r="O1135" s="26">
        <f t="shared" si="952"/>
        <v>0</v>
      </c>
      <c r="P1135" s="26">
        <f t="shared" si="952"/>
        <v>0</v>
      </c>
      <c r="Q1135" s="26">
        <f t="shared" si="952"/>
        <v>6816296.7400000002</v>
      </c>
      <c r="R1135" s="26">
        <f t="shared" si="952"/>
        <v>0</v>
      </c>
      <c r="S1135" s="26">
        <f>S1136+S1140+S1138</f>
        <v>6816296.7400000002</v>
      </c>
      <c r="T1135" s="26">
        <f t="shared" ref="T1135:X1135" si="953">T1136+T1140+T1138</f>
        <v>0</v>
      </c>
      <c r="U1135" s="27">
        <f t="shared" si="953"/>
        <v>0</v>
      </c>
      <c r="V1135" s="27">
        <f t="shared" si="953"/>
        <v>0</v>
      </c>
      <c r="W1135" s="27">
        <f t="shared" si="953"/>
        <v>6816296.7400000002</v>
      </c>
      <c r="X1135" s="27">
        <f t="shared" si="953"/>
        <v>0</v>
      </c>
      <c r="Y1135" s="59"/>
    </row>
    <row r="1136" spans="1:25">
      <c r="A1136" s="28" t="s">
        <v>812</v>
      </c>
      <c r="B1136" s="25">
        <v>731</v>
      </c>
      <c r="C1136" s="25" t="s">
        <v>63</v>
      </c>
      <c r="D1136" s="25" t="s">
        <v>105</v>
      </c>
      <c r="E1136" s="25" t="s">
        <v>813</v>
      </c>
      <c r="F1136" s="25"/>
      <c r="G1136" s="26">
        <f t="shared" ref="G1136:X1136" si="954">G1137</f>
        <v>6216296.7400000002</v>
      </c>
      <c r="H1136" s="26">
        <f t="shared" si="954"/>
        <v>0</v>
      </c>
      <c r="I1136" s="26">
        <f t="shared" si="954"/>
        <v>0</v>
      </c>
      <c r="J1136" s="26">
        <f t="shared" si="954"/>
        <v>0</v>
      </c>
      <c r="K1136" s="26">
        <f t="shared" si="954"/>
        <v>6216296.7400000002</v>
      </c>
      <c r="L1136" s="26">
        <f t="shared" si="954"/>
        <v>0</v>
      </c>
      <c r="M1136" s="26">
        <f t="shared" si="954"/>
        <v>6216296.7400000002</v>
      </c>
      <c r="N1136" s="26">
        <f t="shared" si="954"/>
        <v>0</v>
      </c>
      <c r="O1136" s="26">
        <f t="shared" si="954"/>
        <v>0</v>
      </c>
      <c r="P1136" s="26">
        <f t="shared" si="954"/>
        <v>0</v>
      </c>
      <c r="Q1136" s="26">
        <f t="shared" si="954"/>
        <v>6216296.7400000002</v>
      </c>
      <c r="R1136" s="26">
        <f t="shared" si="954"/>
        <v>0</v>
      </c>
      <c r="S1136" s="26">
        <f t="shared" si="954"/>
        <v>6216296.7400000002</v>
      </c>
      <c r="T1136" s="26">
        <f t="shared" si="954"/>
        <v>0</v>
      </c>
      <c r="U1136" s="27">
        <f t="shared" si="954"/>
        <v>0</v>
      </c>
      <c r="V1136" s="27">
        <f t="shared" si="954"/>
        <v>0</v>
      </c>
      <c r="W1136" s="27">
        <f t="shared" si="954"/>
        <v>6216296.7400000002</v>
      </c>
      <c r="X1136" s="27">
        <f t="shared" si="954"/>
        <v>0</v>
      </c>
      <c r="Y1136" s="59"/>
    </row>
    <row r="1137" spans="1:25" ht="24">
      <c r="A1137" s="28" t="s">
        <v>30</v>
      </c>
      <c r="B1137" s="25">
        <v>731</v>
      </c>
      <c r="C1137" s="25" t="s">
        <v>63</v>
      </c>
      <c r="D1137" s="25" t="s">
        <v>105</v>
      </c>
      <c r="E1137" s="25" t="s">
        <v>813</v>
      </c>
      <c r="F1137" s="25" t="s">
        <v>646</v>
      </c>
      <c r="G1137" s="26">
        <v>6216296.7400000002</v>
      </c>
      <c r="H1137" s="26"/>
      <c r="I1137" s="26"/>
      <c r="J1137" s="26"/>
      <c r="K1137" s="26">
        <f>G1137+I1137</f>
        <v>6216296.7400000002</v>
      </c>
      <c r="L1137" s="26">
        <f>H1137+J1137</f>
        <v>0</v>
      </c>
      <c r="M1137" s="26">
        <v>6216296.7400000002</v>
      </c>
      <c r="N1137" s="26"/>
      <c r="O1137" s="26"/>
      <c r="P1137" s="26"/>
      <c r="Q1137" s="26">
        <f>M1137+O1137</f>
        <v>6216296.7400000002</v>
      </c>
      <c r="R1137" s="26">
        <f>N1137+P1137</f>
        <v>0</v>
      </c>
      <c r="S1137" s="26">
        <v>6216296.7400000002</v>
      </c>
      <c r="T1137" s="26"/>
      <c r="U1137" s="27"/>
      <c r="V1137" s="27"/>
      <c r="W1137" s="27">
        <f>S1137+U1137</f>
        <v>6216296.7400000002</v>
      </c>
      <c r="X1137" s="27">
        <f>T1137+V1137</f>
        <v>0</v>
      </c>
      <c r="Y1137" s="59"/>
    </row>
    <row r="1138" spans="1:25" hidden="1">
      <c r="A1138" s="28" t="s">
        <v>814</v>
      </c>
      <c r="B1138" s="25">
        <v>731</v>
      </c>
      <c r="C1138" s="25" t="s">
        <v>63</v>
      </c>
      <c r="D1138" s="25" t="s">
        <v>105</v>
      </c>
      <c r="E1138" s="25" t="s">
        <v>815</v>
      </c>
      <c r="F1138" s="25"/>
      <c r="G1138" s="26">
        <f t="shared" ref="G1138:X1138" si="955">G1139</f>
        <v>0</v>
      </c>
      <c r="H1138" s="26">
        <f t="shared" si="955"/>
        <v>0</v>
      </c>
      <c r="I1138" s="26">
        <f t="shared" si="955"/>
        <v>0</v>
      </c>
      <c r="J1138" s="26">
        <f t="shared" si="955"/>
        <v>0</v>
      </c>
      <c r="K1138" s="26">
        <f t="shared" si="955"/>
        <v>0</v>
      </c>
      <c r="L1138" s="26">
        <f t="shared" si="955"/>
        <v>0</v>
      </c>
      <c r="M1138" s="26">
        <f t="shared" si="955"/>
        <v>0</v>
      </c>
      <c r="N1138" s="26">
        <f t="shared" si="955"/>
        <v>0</v>
      </c>
      <c r="O1138" s="26">
        <f t="shared" si="955"/>
        <v>0</v>
      </c>
      <c r="P1138" s="26">
        <f t="shared" si="955"/>
        <v>0</v>
      </c>
      <c r="Q1138" s="26">
        <f t="shared" si="955"/>
        <v>0</v>
      </c>
      <c r="R1138" s="26">
        <f t="shared" si="955"/>
        <v>0</v>
      </c>
      <c r="S1138" s="26">
        <f t="shared" si="955"/>
        <v>0</v>
      </c>
      <c r="T1138" s="26">
        <f t="shared" si="955"/>
        <v>0</v>
      </c>
      <c r="U1138" s="27">
        <f t="shared" si="955"/>
        <v>0</v>
      </c>
      <c r="V1138" s="27">
        <f t="shared" si="955"/>
        <v>0</v>
      </c>
      <c r="W1138" s="27">
        <f t="shared" si="955"/>
        <v>0</v>
      </c>
      <c r="X1138" s="27">
        <f t="shared" si="955"/>
        <v>0</v>
      </c>
      <c r="Y1138" s="59"/>
    </row>
    <row r="1139" spans="1:25" ht="24" hidden="1">
      <c r="A1139" s="28" t="s">
        <v>30</v>
      </c>
      <c r="B1139" s="25">
        <v>731</v>
      </c>
      <c r="C1139" s="25" t="s">
        <v>63</v>
      </c>
      <c r="D1139" s="25" t="s">
        <v>105</v>
      </c>
      <c r="E1139" s="25" t="s">
        <v>815</v>
      </c>
      <c r="F1139" s="25" t="s">
        <v>646</v>
      </c>
      <c r="G1139" s="26">
        <v>0</v>
      </c>
      <c r="H1139" s="26"/>
      <c r="I1139" s="26"/>
      <c r="J1139" s="26"/>
      <c r="K1139" s="26">
        <f>G1139+I1139</f>
        <v>0</v>
      </c>
      <c r="L1139" s="26">
        <f>H1139+J1139</f>
        <v>0</v>
      </c>
      <c r="M1139" s="26">
        <v>0</v>
      </c>
      <c r="N1139" s="26"/>
      <c r="O1139" s="26"/>
      <c r="P1139" s="26"/>
      <c r="Q1139" s="26">
        <f>M1139+O1139</f>
        <v>0</v>
      </c>
      <c r="R1139" s="26">
        <f>N1139+P1139</f>
        <v>0</v>
      </c>
      <c r="S1139" s="26">
        <v>0</v>
      </c>
      <c r="T1139" s="26"/>
      <c r="U1139" s="27"/>
      <c r="V1139" s="27"/>
      <c r="W1139" s="27">
        <f>S1139+U1139</f>
        <v>0</v>
      </c>
      <c r="X1139" s="27">
        <f>T1139+V1139</f>
        <v>0</v>
      </c>
      <c r="Y1139" s="59"/>
    </row>
    <row r="1140" spans="1:25">
      <c r="A1140" s="28" t="s">
        <v>816</v>
      </c>
      <c r="B1140" s="25">
        <v>731</v>
      </c>
      <c r="C1140" s="25" t="s">
        <v>63</v>
      </c>
      <c r="D1140" s="25" t="s">
        <v>105</v>
      </c>
      <c r="E1140" s="25" t="s">
        <v>817</v>
      </c>
      <c r="F1140" s="25"/>
      <c r="G1140" s="26">
        <f t="shared" ref="G1140:X1140" si="956">G1141</f>
        <v>600000</v>
      </c>
      <c r="H1140" s="26">
        <f t="shared" si="956"/>
        <v>0</v>
      </c>
      <c r="I1140" s="26">
        <f t="shared" si="956"/>
        <v>0</v>
      </c>
      <c r="J1140" s="26">
        <f t="shared" si="956"/>
        <v>0</v>
      </c>
      <c r="K1140" s="26">
        <f t="shared" si="956"/>
        <v>600000</v>
      </c>
      <c r="L1140" s="26">
        <f t="shared" si="956"/>
        <v>0</v>
      </c>
      <c r="M1140" s="26">
        <f t="shared" si="956"/>
        <v>600000</v>
      </c>
      <c r="N1140" s="26">
        <f t="shared" si="956"/>
        <v>0</v>
      </c>
      <c r="O1140" s="26">
        <f t="shared" si="956"/>
        <v>0</v>
      </c>
      <c r="P1140" s="26">
        <f t="shared" si="956"/>
        <v>0</v>
      </c>
      <c r="Q1140" s="26">
        <f t="shared" si="956"/>
        <v>600000</v>
      </c>
      <c r="R1140" s="26">
        <f t="shared" si="956"/>
        <v>0</v>
      </c>
      <c r="S1140" s="26">
        <f t="shared" si="956"/>
        <v>600000</v>
      </c>
      <c r="T1140" s="26">
        <f t="shared" si="956"/>
        <v>0</v>
      </c>
      <c r="U1140" s="27">
        <f t="shared" si="956"/>
        <v>0</v>
      </c>
      <c r="V1140" s="27">
        <f t="shared" si="956"/>
        <v>0</v>
      </c>
      <c r="W1140" s="27">
        <f t="shared" si="956"/>
        <v>600000</v>
      </c>
      <c r="X1140" s="27">
        <f t="shared" si="956"/>
        <v>0</v>
      </c>
      <c r="Y1140" s="59"/>
    </row>
    <row r="1141" spans="1:25" ht="24">
      <c r="A1141" s="28" t="s">
        <v>30</v>
      </c>
      <c r="B1141" s="25">
        <v>731</v>
      </c>
      <c r="C1141" s="25" t="s">
        <v>63</v>
      </c>
      <c r="D1141" s="25" t="s">
        <v>105</v>
      </c>
      <c r="E1141" s="25" t="s">
        <v>817</v>
      </c>
      <c r="F1141" s="25" t="s">
        <v>646</v>
      </c>
      <c r="G1141" s="26">
        <v>600000</v>
      </c>
      <c r="H1141" s="26"/>
      <c r="I1141" s="26"/>
      <c r="J1141" s="26"/>
      <c r="K1141" s="26">
        <f>G1141+I1141</f>
        <v>600000</v>
      </c>
      <c r="L1141" s="26">
        <f>H1141+J1141</f>
        <v>0</v>
      </c>
      <c r="M1141" s="26">
        <v>600000</v>
      </c>
      <c r="N1141" s="26"/>
      <c r="O1141" s="26"/>
      <c r="P1141" s="26"/>
      <c r="Q1141" s="26">
        <f>M1141+O1141</f>
        <v>600000</v>
      </c>
      <c r="R1141" s="26">
        <f>N1141+P1141</f>
        <v>0</v>
      </c>
      <c r="S1141" s="26">
        <v>600000</v>
      </c>
      <c r="T1141" s="26"/>
      <c r="U1141" s="27"/>
      <c r="V1141" s="27"/>
      <c r="W1141" s="27">
        <f>S1141+U1141</f>
        <v>600000</v>
      </c>
      <c r="X1141" s="27">
        <f>T1141+V1141</f>
        <v>0</v>
      </c>
      <c r="Y1141" s="59"/>
    </row>
    <row r="1142" spans="1:25" hidden="1">
      <c r="A1142" s="28" t="s">
        <v>818</v>
      </c>
      <c r="B1142" s="25">
        <v>731</v>
      </c>
      <c r="C1142" s="25" t="s">
        <v>63</v>
      </c>
      <c r="D1142" s="25" t="s">
        <v>105</v>
      </c>
      <c r="E1142" s="25" t="s">
        <v>819</v>
      </c>
      <c r="F1142" s="25"/>
      <c r="G1142" s="26">
        <f>G1143</f>
        <v>0</v>
      </c>
      <c r="H1142" s="26">
        <f t="shared" ref="H1142:L1143" si="957">H1143</f>
        <v>0</v>
      </c>
      <c r="I1142" s="26">
        <f t="shared" si="957"/>
        <v>0</v>
      </c>
      <c r="J1142" s="26">
        <f t="shared" si="957"/>
        <v>0</v>
      </c>
      <c r="K1142" s="26">
        <f t="shared" si="957"/>
        <v>0</v>
      </c>
      <c r="L1142" s="26">
        <f t="shared" si="957"/>
        <v>0</v>
      </c>
      <c r="M1142" s="26">
        <f>M1143</f>
        <v>0</v>
      </c>
      <c r="N1142" s="26">
        <f t="shared" ref="N1142:R1143" si="958">N1143</f>
        <v>0</v>
      </c>
      <c r="O1142" s="26">
        <f t="shared" si="958"/>
        <v>0</v>
      </c>
      <c r="P1142" s="26">
        <f t="shared" si="958"/>
        <v>0</v>
      </c>
      <c r="Q1142" s="26">
        <f t="shared" si="958"/>
        <v>0</v>
      </c>
      <c r="R1142" s="26">
        <f t="shared" si="958"/>
        <v>0</v>
      </c>
      <c r="S1142" s="26">
        <f>S1143</f>
        <v>0</v>
      </c>
      <c r="T1142" s="26">
        <f t="shared" ref="T1142:X1143" si="959">T1143</f>
        <v>0</v>
      </c>
      <c r="U1142" s="27">
        <f t="shared" si="959"/>
        <v>0</v>
      </c>
      <c r="V1142" s="27">
        <f t="shared" si="959"/>
        <v>0</v>
      </c>
      <c r="W1142" s="27">
        <f t="shared" si="959"/>
        <v>0</v>
      </c>
      <c r="X1142" s="27">
        <f t="shared" si="959"/>
        <v>0</v>
      </c>
      <c r="Y1142" s="59"/>
    </row>
    <row r="1143" spans="1:25" hidden="1">
      <c r="A1143" s="28" t="s">
        <v>52</v>
      </c>
      <c r="B1143" s="25">
        <v>731</v>
      </c>
      <c r="C1143" s="25" t="s">
        <v>63</v>
      </c>
      <c r="D1143" s="25" t="s">
        <v>105</v>
      </c>
      <c r="E1143" s="25" t="s">
        <v>820</v>
      </c>
      <c r="F1143" s="25"/>
      <c r="G1143" s="26">
        <f>G1144</f>
        <v>0</v>
      </c>
      <c r="H1143" s="26">
        <f t="shared" si="957"/>
        <v>0</v>
      </c>
      <c r="I1143" s="26">
        <f t="shared" si="957"/>
        <v>0</v>
      </c>
      <c r="J1143" s="26">
        <f t="shared" si="957"/>
        <v>0</v>
      </c>
      <c r="K1143" s="26">
        <f t="shared" si="957"/>
        <v>0</v>
      </c>
      <c r="L1143" s="26">
        <f t="shared" si="957"/>
        <v>0</v>
      </c>
      <c r="M1143" s="26">
        <f>M1144</f>
        <v>0</v>
      </c>
      <c r="N1143" s="26">
        <f t="shared" si="958"/>
        <v>0</v>
      </c>
      <c r="O1143" s="26">
        <f t="shared" si="958"/>
        <v>0</v>
      </c>
      <c r="P1143" s="26">
        <f t="shared" si="958"/>
        <v>0</v>
      </c>
      <c r="Q1143" s="26">
        <f t="shared" si="958"/>
        <v>0</v>
      </c>
      <c r="R1143" s="26">
        <f t="shared" si="958"/>
        <v>0</v>
      </c>
      <c r="S1143" s="26">
        <f>S1144</f>
        <v>0</v>
      </c>
      <c r="T1143" s="26">
        <f t="shared" si="959"/>
        <v>0</v>
      </c>
      <c r="U1143" s="27">
        <f t="shared" si="959"/>
        <v>0</v>
      </c>
      <c r="V1143" s="27">
        <f t="shared" si="959"/>
        <v>0</v>
      </c>
      <c r="W1143" s="27">
        <f t="shared" si="959"/>
        <v>0</v>
      </c>
      <c r="X1143" s="27">
        <f t="shared" si="959"/>
        <v>0</v>
      </c>
      <c r="Y1143" s="59"/>
    </row>
    <row r="1144" spans="1:25" ht="24" hidden="1">
      <c r="A1144" s="28" t="s">
        <v>30</v>
      </c>
      <c r="B1144" s="25">
        <v>731</v>
      </c>
      <c r="C1144" s="25" t="s">
        <v>63</v>
      </c>
      <c r="D1144" s="25" t="s">
        <v>105</v>
      </c>
      <c r="E1144" s="25" t="s">
        <v>820</v>
      </c>
      <c r="F1144" s="25" t="s">
        <v>646</v>
      </c>
      <c r="G1144" s="26">
        <v>0</v>
      </c>
      <c r="H1144" s="26"/>
      <c r="I1144" s="26"/>
      <c r="J1144" s="26"/>
      <c r="K1144" s="26">
        <f>G1144+I1144</f>
        <v>0</v>
      </c>
      <c r="L1144" s="26">
        <f>H1144+J1144</f>
        <v>0</v>
      </c>
      <c r="M1144" s="26"/>
      <c r="N1144" s="26"/>
      <c r="O1144" s="26"/>
      <c r="P1144" s="26"/>
      <c r="Q1144" s="26">
        <f>M1144+O1144</f>
        <v>0</v>
      </c>
      <c r="R1144" s="26">
        <f>N1144+P1144</f>
        <v>0</v>
      </c>
      <c r="S1144" s="26"/>
      <c r="T1144" s="26"/>
      <c r="U1144" s="27"/>
      <c r="V1144" s="27"/>
      <c r="W1144" s="27">
        <f>S1144+U1144</f>
        <v>0</v>
      </c>
      <c r="X1144" s="27">
        <f>T1144+V1144</f>
        <v>0</v>
      </c>
      <c r="Y1144" s="59"/>
    </row>
    <row r="1145" spans="1:25" ht="24">
      <c r="A1145" s="28" t="s">
        <v>821</v>
      </c>
      <c r="B1145" s="25">
        <v>731</v>
      </c>
      <c r="C1145" s="25" t="s">
        <v>63</v>
      </c>
      <c r="D1145" s="25" t="s">
        <v>105</v>
      </c>
      <c r="E1145" s="25" t="s">
        <v>822</v>
      </c>
      <c r="F1145" s="25"/>
      <c r="G1145" s="26">
        <f t="shared" ref="G1145:X1145" si="960">G1162+G1146+G1152+G1159+G1149</f>
        <v>10994128.57</v>
      </c>
      <c r="H1145" s="26">
        <f t="shared" si="960"/>
        <v>0</v>
      </c>
      <c r="I1145" s="26">
        <f t="shared" si="960"/>
        <v>0</v>
      </c>
      <c r="J1145" s="26">
        <f t="shared" si="960"/>
        <v>0</v>
      </c>
      <c r="K1145" s="26">
        <f t="shared" si="960"/>
        <v>10994128.57</v>
      </c>
      <c r="L1145" s="26">
        <f t="shared" si="960"/>
        <v>0</v>
      </c>
      <c r="M1145" s="26">
        <f t="shared" si="960"/>
        <v>11500000</v>
      </c>
      <c r="N1145" s="26">
        <f t="shared" si="960"/>
        <v>0</v>
      </c>
      <c r="O1145" s="26">
        <f t="shared" si="960"/>
        <v>0</v>
      </c>
      <c r="P1145" s="26">
        <f t="shared" si="960"/>
        <v>0</v>
      </c>
      <c r="Q1145" s="26">
        <f t="shared" si="960"/>
        <v>11500000</v>
      </c>
      <c r="R1145" s="26">
        <f t="shared" si="960"/>
        <v>0</v>
      </c>
      <c r="S1145" s="26">
        <f t="shared" si="960"/>
        <v>11500000</v>
      </c>
      <c r="T1145" s="26">
        <f t="shared" si="960"/>
        <v>0</v>
      </c>
      <c r="U1145" s="27">
        <f t="shared" si="960"/>
        <v>0</v>
      </c>
      <c r="V1145" s="27">
        <f t="shared" si="960"/>
        <v>0</v>
      </c>
      <c r="W1145" s="27">
        <f t="shared" si="960"/>
        <v>11500000</v>
      </c>
      <c r="X1145" s="27">
        <f t="shared" si="960"/>
        <v>0</v>
      </c>
      <c r="Y1145" s="59"/>
    </row>
    <row r="1146" spans="1:25" ht="36">
      <c r="A1146" s="28" t="s">
        <v>823</v>
      </c>
      <c r="B1146" s="25">
        <v>731</v>
      </c>
      <c r="C1146" s="25" t="s">
        <v>63</v>
      </c>
      <c r="D1146" s="25" t="s">
        <v>105</v>
      </c>
      <c r="E1146" s="25" t="s">
        <v>824</v>
      </c>
      <c r="F1146" s="25"/>
      <c r="G1146" s="26">
        <f t="shared" ref="G1146:V1147" si="961">G1147</f>
        <v>1434172</v>
      </c>
      <c r="H1146" s="26">
        <f t="shared" si="961"/>
        <v>0</v>
      </c>
      <c r="I1146" s="26">
        <f t="shared" si="961"/>
        <v>0</v>
      </c>
      <c r="J1146" s="26">
        <f t="shared" si="961"/>
        <v>0</v>
      </c>
      <c r="K1146" s="26">
        <f t="shared" si="961"/>
        <v>1434172</v>
      </c>
      <c r="L1146" s="26">
        <f t="shared" si="961"/>
        <v>0</v>
      </c>
      <c r="M1146" s="26">
        <f t="shared" si="961"/>
        <v>8500000</v>
      </c>
      <c r="N1146" s="26">
        <f t="shared" si="961"/>
        <v>0</v>
      </c>
      <c r="O1146" s="26">
        <f t="shared" si="961"/>
        <v>0</v>
      </c>
      <c r="P1146" s="26">
        <f t="shared" si="961"/>
        <v>0</v>
      </c>
      <c r="Q1146" s="26">
        <f t="shared" si="961"/>
        <v>8500000</v>
      </c>
      <c r="R1146" s="26">
        <f t="shared" si="961"/>
        <v>0</v>
      </c>
      <c r="S1146" s="26">
        <f t="shared" si="961"/>
        <v>8500000</v>
      </c>
      <c r="T1146" s="26">
        <f t="shared" si="961"/>
        <v>0</v>
      </c>
      <c r="U1146" s="27">
        <f t="shared" si="961"/>
        <v>0</v>
      </c>
      <c r="V1146" s="27">
        <f t="shared" si="961"/>
        <v>0</v>
      </c>
      <c r="W1146" s="27">
        <f t="shared" ref="S1146:X1147" si="962">W1147</f>
        <v>8500000</v>
      </c>
      <c r="X1146" s="27">
        <f t="shared" si="962"/>
        <v>0</v>
      </c>
      <c r="Y1146" s="59"/>
    </row>
    <row r="1147" spans="1:25">
      <c r="A1147" s="28" t="s">
        <v>825</v>
      </c>
      <c r="B1147" s="25">
        <v>731</v>
      </c>
      <c r="C1147" s="25" t="s">
        <v>63</v>
      </c>
      <c r="D1147" s="25" t="s">
        <v>105</v>
      </c>
      <c r="E1147" s="25" t="s">
        <v>826</v>
      </c>
      <c r="F1147" s="25"/>
      <c r="G1147" s="26">
        <f t="shared" si="961"/>
        <v>1434172</v>
      </c>
      <c r="H1147" s="26">
        <f t="shared" si="961"/>
        <v>0</v>
      </c>
      <c r="I1147" s="26">
        <f t="shared" si="961"/>
        <v>0</v>
      </c>
      <c r="J1147" s="26">
        <f t="shared" si="961"/>
        <v>0</v>
      </c>
      <c r="K1147" s="26">
        <f t="shared" si="961"/>
        <v>1434172</v>
      </c>
      <c r="L1147" s="26">
        <f t="shared" si="961"/>
        <v>0</v>
      </c>
      <c r="M1147" s="26">
        <f t="shared" si="961"/>
        <v>8500000</v>
      </c>
      <c r="N1147" s="26">
        <f t="shared" si="961"/>
        <v>0</v>
      </c>
      <c r="O1147" s="26">
        <f t="shared" si="961"/>
        <v>0</v>
      </c>
      <c r="P1147" s="26">
        <f t="shared" si="961"/>
        <v>0</v>
      </c>
      <c r="Q1147" s="26">
        <f t="shared" si="961"/>
        <v>8500000</v>
      </c>
      <c r="R1147" s="26">
        <f t="shared" si="961"/>
        <v>0</v>
      </c>
      <c r="S1147" s="26">
        <f t="shared" si="962"/>
        <v>8500000</v>
      </c>
      <c r="T1147" s="26">
        <f t="shared" si="962"/>
        <v>0</v>
      </c>
      <c r="U1147" s="27">
        <f t="shared" si="962"/>
        <v>0</v>
      </c>
      <c r="V1147" s="27">
        <f t="shared" si="962"/>
        <v>0</v>
      </c>
      <c r="W1147" s="27">
        <f t="shared" si="962"/>
        <v>8500000</v>
      </c>
      <c r="X1147" s="27">
        <f t="shared" si="962"/>
        <v>0</v>
      </c>
      <c r="Y1147" s="59"/>
    </row>
    <row r="1148" spans="1:25" ht="24">
      <c r="A1148" s="28" t="s">
        <v>30</v>
      </c>
      <c r="B1148" s="25">
        <v>731</v>
      </c>
      <c r="C1148" s="25" t="s">
        <v>63</v>
      </c>
      <c r="D1148" s="25" t="s">
        <v>105</v>
      </c>
      <c r="E1148" s="25" t="s">
        <v>826</v>
      </c>
      <c r="F1148" s="25" t="s">
        <v>646</v>
      </c>
      <c r="G1148" s="26">
        <v>1434172</v>
      </c>
      <c r="H1148" s="26"/>
      <c r="I1148" s="26"/>
      <c r="J1148" s="26"/>
      <c r="K1148" s="26">
        <f>G1148+I1148</f>
        <v>1434172</v>
      </c>
      <c r="L1148" s="26">
        <f>H1148+J1148</f>
        <v>0</v>
      </c>
      <c r="M1148" s="26">
        <f>2000000+6500000</f>
        <v>8500000</v>
      </c>
      <c r="N1148" s="26"/>
      <c r="O1148" s="26"/>
      <c r="P1148" s="26"/>
      <c r="Q1148" s="26">
        <f>M1148+O1148</f>
        <v>8500000</v>
      </c>
      <c r="R1148" s="26">
        <f>N1148+P1148</f>
        <v>0</v>
      </c>
      <c r="S1148" s="26">
        <f>2000000+6500000</f>
        <v>8500000</v>
      </c>
      <c r="T1148" s="26"/>
      <c r="U1148" s="27"/>
      <c r="V1148" s="27"/>
      <c r="W1148" s="27">
        <f>S1148+U1148</f>
        <v>8500000</v>
      </c>
      <c r="X1148" s="27">
        <f>T1148+V1148</f>
        <v>0</v>
      </c>
      <c r="Y1148" s="59"/>
    </row>
    <row r="1149" spans="1:25" ht="24" hidden="1">
      <c r="A1149" s="28" t="s">
        <v>827</v>
      </c>
      <c r="B1149" s="25">
        <v>731</v>
      </c>
      <c r="C1149" s="25" t="s">
        <v>63</v>
      </c>
      <c r="D1149" s="25" t="s">
        <v>105</v>
      </c>
      <c r="E1149" s="25" t="s">
        <v>828</v>
      </c>
      <c r="F1149" s="25"/>
      <c r="G1149" s="26">
        <f>G1150</f>
        <v>0</v>
      </c>
      <c r="H1149" s="26">
        <f t="shared" ref="H1149:L1150" si="963">H1150</f>
        <v>0</v>
      </c>
      <c r="I1149" s="26">
        <f t="shared" si="963"/>
        <v>0</v>
      </c>
      <c r="J1149" s="26">
        <f t="shared" si="963"/>
        <v>0</v>
      </c>
      <c r="K1149" s="26">
        <f t="shared" si="963"/>
        <v>0</v>
      </c>
      <c r="L1149" s="26">
        <f t="shared" si="963"/>
        <v>0</v>
      </c>
      <c r="M1149" s="26">
        <f>M1150</f>
        <v>0</v>
      </c>
      <c r="N1149" s="26">
        <f t="shared" ref="N1149:R1150" si="964">N1150</f>
        <v>0</v>
      </c>
      <c r="O1149" s="26">
        <f t="shared" si="964"/>
        <v>0</v>
      </c>
      <c r="P1149" s="26">
        <f t="shared" si="964"/>
        <v>0</v>
      </c>
      <c r="Q1149" s="26">
        <f t="shared" si="964"/>
        <v>0</v>
      </c>
      <c r="R1149" s="26">
        <f t="shared" si="964"/>
        <v>0</v>
      </c>
      <c r="S1149" s="26">
        <f>S1150</f>
        <v>0</v>
      </c>
      <c r="T1149" s="26">
        <f t="shared" ref="T1149:X1150" si="965">T1150</f>
        <v>0</v>
      </c>
      <c r="U1149" s="27">
        <f t="shared" si="965"/>
        <v>0</v>
      </c>
      <c r="V1149" s="27">
        <f t="shared" si="965"/>
        <v>0</v>
      </c>
      <c r="W1149" s="27">
        <f t="shared" si="965"/>
        <v>0</v>
      </c>
      <c r="X1149" s="27">
        <f t="shared" si="965"/>
        <v>0</v>
      </c>
      <c r="Y1149" s="59"/>
    </row>
    <row r="1150" spans="1:25" ht="24" hidden="1">
      <c r="A1150" s="28" t="s">
        <v>829</v>
      </c>
      <c r="B1150" s="25">
        <v>731</v>
      </c>
      <c r="C1150" s="25" t="s">
        <v>63</v>
      </c>
      <c r="D1150" s="25" t="s">
        <v>105</v>
      </c>
      <c r="E1150" s="25" t="s">
        <v>830</v>
      </c>
      <c r="F1150" s="25"/>
      <c r="G1150" s="26">
        <f>G1151</f>
        <v>0</v>
      </c>
      <c r="H1150" s="26">
        <f t="shared" si="963"/>
        <v>0</v>
      </c>
      <c r="I1150" s="26">
        <f t="shared" si="963"/>
        <v>0</v>
      </c>
      <c r="J1150" s="26">
        <f t="shared" si="963"/>
        <v>0</v>
      </c>
      <c r="K1150" s="26">
        <f t="shared" si="963"/>
        <v>0</v>
      </c>
      <c r="L1150" s="26">
        <f t="shared" si="963"/>
        <v>0</v>
      </c>
      <c r="M1150" s="26">
        <f>M1151</f>
        <v>0</v>
      </c>
      <c r="N1150" s="26">
        <f t="shared" si="964"/>
        <v>0</v>
      </c>
      <c r="O1150" s="26">
        <f t="shared" si="964"/>
        <v>0</v>
      </c>
      <c r="P1150" s="26">
        <f t="shared" si="964"/>
        <v>0</v>
      </c>
      <c r="Q1150" s="26">
        <f t="shared" si="964"/>
        <v>0</v>
      </c>
      <c r="R1150" s="26">
        <f t="shared" si="964"/>
        <v>0</v>
      </c>
      <c r="S1150" s="26">
        <f>S1151</f>
        <v>0</v>
      </c>
      <c r="T1150" s="26">
        <f t="shared" si="965"/>
        <v>0</v>
      </c>
      <c r="U1150" s="27">
        <f t="shared" si="965"/>
        <v>0</v>
      </c>
      <c r="V1150" s="27">
        <f t="shared" si="965"/>
        <v>0</v>
      </c>
      <c r="W1150" s="27">
        <f t="shared" si="965"/>
        <v>0</v>
      </c>
      <c r="X1150" s="27">
        <f t="shared" si="965"/>
        <v>0</v>
      </c>
      <c r="Y1150" s="59"/>
    </row>
    <row r="1151" spans="1:25" ht="24" hidden="1">
      <c r="A1151" s="28" t="s">
        <v>30</v>
      </c>
      <c r="B1151" s="25">
        <v>731</v>
      </c>
      <c r="C1151" s="25" t="s">
        <v>63</v>
      </c>
      <c r="D1151" s="25" t="s">
        <v>105</v>
      </c>
      <c r="E1151" s="25" t="s">
        <v>830</v>
      </c>
      <c r="F1151" s="25" t="s">
        <v>646</v>
      </c>
      <c r="G1151" s="26">
        <v>0</v>
      </c>
      <c r="H1151" s="26"/>
      <c r="I1151" s="26"/>
      <c r="J1151" s="26"/>
      <c r="K1151" s="26">
        <f>G1151+I1151</f>
        <v>0</v>
      </c>
      <c r="L1151" s="26">
        <f>H1151+J1151</f>
        <v>0</v>
      </c>
      <c r="M1151" s="26">
        <v>0</v>
      </c>
      <c r="N1151" s="26"/>
      <c r="O1151" s="26"/>
      <c r="P1151" s="26"/>
      <c r="Q1151" s="26">
        <f>M1151+O1151</f>
        <v>0</v>
      </c>
      <c r="R1151" s="26">
        <f>N1151+P1151</f>
        <v>0</v>
      </c>
      <c r="S1151" s="26">
        <v>0</v>
      </c>
      <c r="T1151" s="26"/>
      <c r="U1151" s="27"/>
      <c r="V1151" s="27"/>
      <c r="W1151" s="27">
        <f>S1151+U1151</f>
        <v>0</v>
      </c>
      <c r="X1151" s="27">
        <f>T1151+V1151</f>
        <v>0</v>
      </c>
      <c r="Y1151" s="59"/>
    </row>
    <row r="1152" spans="1:25" ht="24">
      <c r="A1152" s="28" t="s">
        <v>831</v>
      </c>
      <c r="B1152" s="25">
        <v>731</v>
      </c>
      <c r="C1152" s="25" t="s">
        <v>63</v>
      </c>
      <c r="D1152" s="25" t="s">
        <v>105</v>
      </c>
      <c r="E1152" s="25" t="s">
        <v>832</v>
      </c>
      <c r="F1152" s="25"/>
      <c r="G1152" s="26">
        <f t="shared" ref="G1152:H1152" si="966">G1153+G1155+G1157</f>
        <v>7135967.1600000001</v>
      </c>
      <c r="H1152" s="26">
        <f t="shared" si="966"/>
        <v>0</v>
      </c>
      <c r="I1152" s="26">
        <f>I1153+I1155+I1157</f>
        <v>0</v>
      </c>
      <c r="J1152" s="26">
        <f t="shared" ref="J1152:X1152" si="967">J1153+J1155+J1157</f>
        <v>0</v>
      </c>
      <c r="K1152" s="26">
        <f t="shared" si="967"/>
        <v>7135967.1600000001</v>
      </c>
      <c r="L1152" s="26">
        <f t="shared" si="967"/>
        <v>0</v>
      </c>
      <c r="M1152" s="26">
        <f t="shared" si="967"/>
        <v>1500000</v>
      </c>
      <c r="N1152" s="26">
        <f t="shared" si="967"/>
        <v>0</v>
      </c>
      <c r="O1152" s="26">
        <f t="shared" si="967"/>
        <v>0</v>
      </c>
      <c r="P1152" s="26">
        <f t="shared" si="967"/>
        <v>0</v>
      </c>
      <c r="Q1152" s="26">
        <f t="shared" si="967"/>
        <v>1500000</v>
      </c>
      <c r="R1152" s="26">
        <f t="shared" si="967"/>
        <v>0</v>
      </c>
      <c r="S1152" s="26">
        <f t="shared" si="967"/>
        <v>1500000</v>
      </c>
      <c r="T1152" s="26">
        <f t="shared" si="967"/>
        <v>0</v>
      </c>
      <c r="U1152" s="27">
        <f t="shared" si="967"/>
        <v>0</v>
      </c>
      <c r="V1152" s="27">
        <f t="shared" si="967"/>
        <v>0</v>
      </c>
      <c r="W1152" s="27">
        <f t="shared" si="967"/>
        <v>1500000</v>
      </c>
      <c r="X1152" s="27">
        <f t="shared" si="967"/>
        <v>0</v>
      </c>
      <c r="Y1152" s="59"/>
    </row>
    <row r="1153" spans="1:25" ht="24" hidden="1">
      <c r="A1153" s="28" t="s">
        <v>833</v>
      </c>
      <c r="B1153" s="25">
        <v>731</v>
      </c>
      <c r="C1153" s="25" t="s">
        <v>63</v>
      </c>
      <c r="D1153" s="25" t="s">
        <v>105</v>
      </c>
      <c r="E1153" s="25" t="s">
        <v>834</v>
      </c>
      <c r="F1153" s="25"/>
      <c r="G1153" s="26">
        <f t="shared" ref="G1153:X1153" si="968">G1154</f>
        <v>0</v>
      </c>
      <c r="H1153" s="26">
        <f t="shared" si="968"/>
        <v>0</v>
      </c>
      <c r="I1153" s="26">
        <f t="shared" si="968"/>
        <v>0</v>
      </c>
      <c r="J1153" s="26">
        <f t="shared" si="968"/>
        <v>0</v>
      </c>
      <c r="K1153" s="26">
        <f t="shared" si="968"/>
        <v>0</v>
      </c>
      <c r="L1153" s="26">
        <f t="shared" si="968"/>
        <v>0</v>
      </c>
      <c r="M1153" s="26">
        <f t="shared" si="968"/>
        <v>0</v>
      </c>
      <c r="N1153" s="26">
        <f t="shared" si="968"/>
        <v>0</v>
      </c>
      <c r="O1153" s="26">
        <f t="shared" si="968"/>
        <v>0</v>
      </c>
      <c r="P1153" s="26">
        <f t="shared" si="968"/>
        <v>0</v>
      </c>
      <c r="Q1153" s="26">
        <f t="shared" si="968"/>
        <v>0</v>
      </c>
      <c r="R1153" s="26">
        <f t="shared" si="968"/>
        <v>0</v>
      </c>
      <c r="S1153" s="26">
        <f t="shared" si="968"/>
        <v>0</v>
      </c>
      <c r="T1153" s="26">
        <f t="shared" si="968"/>
        <v>0</v>
      </c>
      <c r="U1153" s="27">
        <f t="shared" si="968"/>
        <v>0</v>
      </c>
      <c r="V1153" s="27">
        <f t="shared" si="968"/>
        <v>0</v>
      </c>
      <c r="W1153" s="27">
        <f t="shared" si="968"/>
        <v>0</v>
      </c>
      <c r="X1153" s="27">
        <f t="shared" si="968"/>
        <v>0</v>
      </c>
      <c r="Y1153" s="59"/>
    </row>
    <row r="1154" spans="1:25" ht="24" hidden="1">
      <c r="A1154" s="28" t="s">
        <v>30</v>
      </c>
      <c r="B1154" s="25">
        <v>731</v>
      </c>
      <c r="C1154" s="25" t="s">
        <v>63</v>
      </c>
      <c r="D1154" s="25" t="s">
        <v>105</v>
      </c>
      <c r="E1154" s="25" t="s">
        <v>834</v>
      </c>
      <c r="F1154" s="25" t="s">
        <v>646</v>
      </c>
      <c r="G1154" s="26">
        <v>0</v>
      </c>
      <c r="H1154" s="26">
        <f>G1154</f>
        <v>0</v>
      </c>
      <c r="I1154" s="26"/>
      <c r="J1154" s="26">
        <f>I1154</f>
        <v>0</v>
      </c>
      <c r="K1154" s="26">
        <f>G1154+I1154</f>
        <v>0</v>
      </c>
      <c r="L1154" s="26">
        <f>H1154+J1154</f>
        <v>0</v>
      </c>
      <c r="M1154" s="26">
        <v>0</v>
      </c>
      <c r="N1154" s="26">
        <f>M1154</f>
        <v>0</v>
      </c>
      <c r="O1154" s="26"/>
      <c r="P1154" s="26"/>
      <c r="Q1154" s="26">
        <f>M1154+O1154</f>
        <v>0</v>
      </c>
      <c r="R1154" s="26">
        <f>N1154+P1154</f>
        <v>0</v>
      </c>
      <c r="S1154" s="26">
        <v>0</v>
      </c>
      <c r="T1154" s="26">
        <f>S1154</f>
        <v>0</v>
      </c>
      <c r="U1154" s="27"/>
      <c r="V1154" s="27"/>
      <c r="W1154" s="27">
        <f>S1154+U1154</f>
        <v>0</v>
      </c>
      <c r="X1154" s="27">
        <f>T1154+V1154</f>
        <v>0</v>
      </c>
      <c r="Y1154" s="59"/>
    </row>
    <row r="1155" spans="1:25" ht="24">
      <c r="A1155" s="28" t="s">
        <v>835</v>
      </c>
      <c r="B1155" s="25">
        <v>731</v>
      </c>
      <c r="C1155" s="25" t="s">
        <v>63</v>
      </c>
      <c r="D1155" s="25" t="s">
        <v>105</v>
      </c>
      <c r="E1155" s="25" t="s">
        <v>836</v>
      </c>
      <c r="F1155" s="25"/>
      <c r="G1155" s="26">
        <f t="shared" ref="G1155:X1155" si="969">G1156</f>
        <v>7135967.1600000001</v>
      </c>
      <c r="H1155" s="26">
        <f t="shared" si="969"/>
        <v>0</v>
      </c>
      <c r="I1155" s="26">
        <f t="shared" si="969"/>
        <v>0</v>
      </c>
      <c r="J1155" s="26">
        <f t="shared" si="969"/>
        <v>0</v>
      </c>
      <c r="K1155" s="26">
        <f t="shared" si="969"/>
        <v>7135967.1600000001</v>
      </c>
      <c r="L1155" s="26">
        <f t="shared" si="969"/>
        <v>0</v>
      </c>
      <c r="M1155" s="26">
        <f t="shared" si="969"/>
        <v>1500000</v>
      </c>
      <c r="N1155" s="26">
        <f t="shared" si="969"/>
        <v>0</v>
      </c>
      <c r="O1155" s="26">
        <f t="shared" si="969"/>
        <v>0</v>
      </c>
      <c r="P1155" s="26">
        <f t="shared" si="969"/>
        <v>0</v>
      </c>
      <c r="Q1155" s="26">
        <f t="shared" si="969"/>
        <v>1500000</v>
      </c>
      <c r="R1155" s="26">
        <f t="shared" si="969"/>
        <v>0</v>
      </c>
      <c r="S1155" s="26">
        <f t="shared" si="969"/>
        <v>1500000</v>
      </c>
      <c r="T1155" s="26">
        <f t="shared" si="969"/>
        <v>0</v>
      </c>
      <c r="U1155" s="27">
        <f t="shared" si="969"/>
        <v>0</v>
      </c>
      <c r="V1155" s="27">
        <f t="shared" si="969"/>
        <v>0</v>
      </c>
      <c r="W1155" s="27">
        <f t="shared" si="969"/>
        <v>1500000</v>
      </c>
      <c r="X1155" s="27">
        <f t="shared" si="969"/>
        <v>0</v>
      </c>
      <c r="Y1155" s="59"/>
    </row>
    <row r="1156" spans="1:25" ht="24">
      <c r="A1156" s="28" t="s">
        <v>30</v>
      </c>
      <c r="B1156" s="25">
        <v>731</v>
      </c>
      <c r="C1156" s="25" t="s">
        <v>63</v>
      </c>
      <c r="D1156" s="25" t="s">
        <v>105</v>
      </c>
      <c r="E1156" s="25" t="s">
        <v>836</v>
      </c>
      <c r="F1156" s="25" t="s">
        <v>646</v>
      </c>
      <c r="G1156" s="26">
        <v>7135967.1600000001</v>
      </c>
      <c r="H1156" s="26"/>
      <c r="I1156" s="26"/>
      <c r="J1156" s="26"/>
      <c r="K1156" s="26">
        <f>G1156+I1156</f>
        <v>7135967.1600000001</v>
      </c>
      <c r="L1156" s="26">
        <f>H1156+J1156</f>
        <v>0</v>
      </c>
      <c r="M1156" s="26">
        <v>1500000</v>
      </c>
      <c r="N1156" s="26"/>
      <c r="O1156" s="26"/>
      <c r="P1156" s="26"/>
      <c r="Q1156" s="26">
        <f>M1156+O1156</f>
        <v>1500000</v>
      </c>
      <c r="R1156" s="26">
        <f>N1156+P1156</f>
        <v>0</v>
      </c>
      <c r="S1156" s="26">
        <v>1500000</v>
      </c>
      <c r="T1156" s="26"/>
      <c r="U1156" s="27"/>
      <c r="V1156" s="27"/>
      <c r="W1156" s="27">
        <f>S1156+U1156</f>
        <v>1500000</v>
      </c>
      <c r="X1156" s="27">
        <f>T1156+V1156</f>
        <v>0</v>
      </c>
      <c r="Y1156" s="59"/>
    </row>
    <row r="1157" spans="1:25" hidden="1">
      <c r="A1157" s="28" t="s">
        <v>837</v>
      </c>
      <c r="B1157" s="25">
        <v>731</v>
      </c>
      <c r="C1157" s="25" t="s">
        <v>63</v>
      </c>
      <c r="D1157" s="25" t="s">
        <v>105</v>
      </c>
      <c r="E1157" s="25" t="s">
        <v>838</v>
      </c>
      <c r="F1157" s="25"/>
      <c r="G1157" s="26">
        <f t="shared" ref="G1157:X1157" si="970">G1158</f>
        <v>0</v>
      </c>
      <c r="H1157" s="26">
        <f t="shared" si="970"/>
        <v>0</v>
      </c>
      <c r="I1157" s="26">
        <f t="shared" si="970"/>
        <v>0</v>
      </c>
      <c r="J1157" s="26">
        <f t="shared" si="970"/>
        <v>0</v>
      </c>
      <c r="K1157" s="26">
        <f t="shared" si="970"/>
        <v>0</v>
      </c>
      <c r="L1157" s="26">
        <f t="shared" si="970"/>
        <v>0</v>
      </c>
      <c r="M1157" s="26">
        <f t="shared" si="970"/>
        <v>0</v>
      </c>
      <c r="N1157" s="26">
        <f t="shared" si="970"/>
        <v>0</v>
      </c>
      <c r="O1157" s="26">
        <f t="shared" si="970"/>
        <v>0</v>
      </c>
      <c r="P1157" s="26">
        <f t="shared" si="970"/>
        <v>0</v>
      </c>
      <c r="Q1157" s="26">
        <f t="shared" si="970"/>
        <v>0</v>
      </c>
      <c r="R1157" s="26">
        <f t="shared" si="970"/>
        <v>0</v>
      </c>
      <c r="S1157" s="26">
        <f t="shared" si="970"/>
        <v>0</v>
      </c>
      <c r="T1157" s="26">
        <f t="shared" si="970"/>
        <v>0</v>
      </c>
      <c r="U1157" s="27">
        <f t="shared" si="970"/>
        <v>0</v>
      </c>
      <c r="V1157" s="27">
        <f t="shared" si="970"/>
        <v>0</v>
      </c>
      <c r="W1157" s="27">
        <f t="shared" si="970"/>
        <v>0</v>
      </c>
      <c r="X1157" s="27">
        <f t="shared" si="970"/>
        <v>0</v>
      </c>
      <c r="Y1157" s="59"/>
    </row>
    <row r="1158" spans="1:25" ht="24" hidden="1">
      <c r="A1158" s="28" t="s">
        <v>30</v>
      </c>
      <c r="B1158" s="25">
        <v>731</v>
      </c>
      <c r="C1158" s="25" t="s">
        <v>63</v>
      </c>
      <c r="D1158" s="25" t="s">
        <v>105</v>
      </c>
      <c r="E1158" s="25" t="s">
        <v>838</v>
      </c>
      <c r="F1158" s="25" t="s">
        <v>646</v>
      </c>
      <c r="G1158" s="26">
        <v>0</v>
      </c>
      <c r="H1158" s="26"/>
      <c r="I1158" s="26"/>
      <c r="J1158" s="26"/>
      <c r="K1158" s="26">
        <f>G1158+I1158</f>
        <v>0</v>
      </c>
      <c r="L1158" s="26">
        <f>H1158+J1158</f>
        <v>0</v>
      </c>
      <c r="M1158" s="26">
        <v>0</v>
      </c>
      <c r="N1158" s="26"/>
      <c r="O1158" s="26"/>
      <c r="P1158" s="26"/>
      <c r="Q1158" s="26">
        <f>M1158+O1158</f>
        <v>0</v>
      </c>
      <c r="R1158" s="26">
        <f>N1158+P1158</f>
        <v>0</v>
      </c>
      <c r="S1158" s="26">
        <v>0</v>
      </c>
      <c r="T1158" s="26"/>
      <c r="U1158" s="27"/>
      <c r="V1158" s="27"/>
      <c r="W1158" s="27">
        <f>S1158+U1158</f>
        <v>0</v>
      </c>
      <c r="X1158" s="27">
        <f>T1158+V1158</f>
        <v>0</v>
      </c>
      <c r="Y1158" s="59"/>
    </row>
    <row r="1159" spans="1:25" ht="45" customHeight="1">
      <c r="A1159" s="28" t="s">
        <v>839</v>
      </c>
      <c r="B1159" s="25">
        <v>731</v>
      </c>
      <c r="C1159" s="25" t="s">
        <v>63</v>
      </c>
      <c r="D1159" s="25" t="s">
        <v>105</v>
      </c>
      <c r="E1159" s="25" t="s">
        <v>840</v>
      </c>
      <c r="F1159" s="25"/>
      <c r="G1159" s="26">
        <f>G1160</f>
        <v>0</v>
      </c>
      <c r="H1159" s="26">
        <f t="shared" ref="H1159:L1160" si="971">H1160</f>
        <v>0</v>
      </c>
      <c r="I1159" s="26">
        <f t="shared" si="971"/>
        <v>0</v>
      </c>
      <c r="J1159" s="26">
        <f t="shared" si="971"/>
        <v>0</v>
      </c>
      <c r="K1159" s="26">
        <f t="shared" si="971"/>
        <v>0</v>
      </c>
      <c r="L1159" s="26">
        <f t="shared" si="971"/>
        <v>0</v>
      </c>
      <c r="M1159" s="26">
        <f>M1160</f>
        <v>1500000</v>
      </c>
      <c r="N1159" s="26">
        <f t="shared" ref="N1159:R1160" si="972">N1160</f>
        <v>0</v>
      </c>
      <c r="O1159" s="26">
        <f t="shared" si="972"/>
        <v>0</v>
      </c>
      <c r="P1159" s="26">
        <f t="shared" si="972"/>
        <v>0</v>
      </c>
      <c r="Q1159" s="26">
        <f t="shared" si="972"/>
        <v>1500000</v>
      </c>
      <c r="R1159" s="26">
        <f t="shared" si="972"/>
        <v>0</v>
      </c>
      <c r="S1159" s="26">
        <f>S1160</f>
        <v>1500000</v>
      </c>
      <c r="T1159" s="26">
        <f t="shared" ref="T1159:X1160" si="973">T1160</f>
        <v>0</v>
      </c>
      <c r="U1159" s="27">
        <f t="shared" si="973"/>
        <v>0</v>
      </c>
      <c r="V1159" s="27">
        <f t="shared" si="973"/>
        <v>0</v>
      </c>
      <c r="W1159" s="27">
        <f t="shared" si="973"/>
        <v>1500000</v>
      </c>
      <c r="X1159" s="27">
        <f t="shared" si="973"/>
        <v>0</v>
      </c>
      <c r="Y1159" s="59"/>
    </row>
    <row r="1160" spans="1:25" ht="24">
      <c r="A1160" s="28" t="s">
        <v>841</v>
      </c>
      <c r="B1160" s="25">
        <v>731</v>
      </c>
      <c r="C1160" s="25" t="s">
        <v>63</v>
      </c>
      <c r="D1160" s="25" t="s">
        <v>105</v>
      </c>
      <c r="E1160" s="25" t="s">
        <v>842</v>
      </c>
      <c r="F1160" s="25"/>
      <c r="G1160" s="26">
        <f>G1161</f>
        <v>0</v>
      </c>
      <c r="H1160" s="26">
        <f t="shared" si="971"/>
        <v>0</v>
      </c>
      <c r="I1160" s="26">
        <f t="shared" si="971"/>
        <v>0</v>
      </c>
      <c r="J1160" s="26">
        <f t="shared" si="971"/>
        <v>0</v>
      </c>
      <c r="K1160" s="26">
        <f t="shared" si="971"/>
        <v>0</v>
      </c>
      <c r="L1160" s="26">
        <f t="shared" si="971"/>
        <v>0</v>
      </c>
      <c r="M1160" s="26">
        <f>M1161</f>
        <v>1500000</v>
      </c>
      <c r="N1160" s="26">
        <f t="shared" si="972"/>
        <v>0</v>
      </c>
      <c r="O1160" s="26">
        <f t="shared" si="972"/>
        <v>0</v>
      </c>
      <c r="P1160" s="26">
        <f t="shared" si="972"/>
        <v>0</v>
      </c>
      <c r="Q1160" s="26">
        <f t="shared" si="972"/>
        <v>1500000</v>
      </c>
      <c r="R1160" s="26">
        <f t="shared" si="972"/>
        <v>0</v>
      </c>
      <c r="S1160" s="26">
        <f>S1161</f>
        <v>1500000</v>
      </c>
      <c r="T1160" s="26">
        <f t="shared" si="973"/>
        <v>0</v>
      </c>
      <c r="U1160" s="27">
        <f t="shared" si="973"/>
        <v>0</v>
      </c>
      <c r="V1160" s="27">
        <f t="shared" si="973"/>
        <v>0</v>
      </c>
      <c r="W1160" s="27">
        <f t="shared" si="973"/>
        <v>1500000</v>
      </c>
      <c r="X1160" s="27">
        <f t="shared" si="973"/>
        <v>0</v>
      </c>
      <c r="Y1160" s="59"/>
    </row>
    <row r="1161" spans="1:25" ht="24">
      <c r="A1161" s="28" t="s">
        <v>30</v>
      </c>
      <c r="B1161" s="25">
        <v>731</v>
      </c>
      <c r="C1161" s="25" t="s">
        <v>63</v>
      </c>
      <c r="D1161" s="25" t="s">
        <v>105</v>
      </c>
      <c r="E1161" s="25" t="s">
        <v>842</v>
      </c>
      <c r="F1161" s="25" t="s">
        <v>646</v>
      </c>
      <c r="G1161" s="26"/>
      <c r="H1161" s="26"/>
      <c r="I1161" s="26"/>
      <c r="J1161" s="26"/>
      <c r="K1161" s="26">
        <f>G1161+I1161</f>
        <v>0</v>
      </c>
      <c r="L1161" s="26">
        <f>H1161+J1161</f>
        <v>0</v>
      </c>
      <c r="M1161" s="26">
        <v>1500000</v>
      </c>
      <c r="N1161" s="26"/>
      <c r="O1161" s="26"/>
      <c r="P1161" s="26"/>
      <c r="Q1161" s="26">
        <f>M1161+O1161</f>
        <v>1500000</v>
      </c>
      <c r="R1161" s="26">
        <f>N1161+P1161</f>
        <v>0</v>
      </c>
      <c r="S1161" s="26">
        <v>1500000</v>
      </c>
      <c r="T1161" s="26"/>
      <c r="U1161" s="27"/>
      <c r="V1161" s="27"/>
      <c r="W1161" s="27">
        <f>S1161+U1161</f>
        <v>1500000</v>
      </c>
      <c r="X1161" s="27">
        <f>T1161+V1161</f>
        <v>0</v>
      </c>
      <c r="Y1161" s="59"/>
    </row>
    <row r="1162" spans="1:25" ht="24">
      <c r="A1162" s="28" t="s">
        <v>843</v>
      </c>
      <c r="B1162" s="25">
        <v>731</v>
      </c>
      <c r="C1162" s="25" t="s">
        <v>63</v>
      </c>
      <c r="D1162" s="25" t="s">
        <v>105</v>
      </c>
      <c r="E1162" s="25" t="s">
        <v>844</v>
      </c>
      <c r="F1162" s="25"/>
      <c r="G1162" s="26">
        <f t="shared" ref="G1162:X1162" si="974">G1163+G1165+G1167</f>
        <v>2423989.41</v>
      </c>
      <c r="H1162" s="26">
        <f t="shared" si="974"/>
        <v>0</v>
      </c>
      <c r="I1162" s="26">
        <f t="shared" si="974"/>
        <v>0</v>
      </c>
      <c r="J1162" s="26">
        <f t="shared" si="974"/>
        <v>0</v>
      </c>
      <c r="K1162" s="26">
        <f t="shared" si="974"/>
        <v>2423989.41</v>
      </c>
      <c r="L1162" s="26">
        <f t="shared" si="974"/>
        <v>0</v>
      </c>
      <c r="M1162" s="26">
        <f t="shared" si="974"/>
        <v>0</v>
      </c>
      <c r="N1162" s="26">
        <f t="shared" si="974"/>
        <v>0</v>
      </c>
      <c r="O1162" s="26">
        <f t="shared" si="974"/>
        <v>0</v>
      </c>
      <c r="P1162" s="26">
        <f t="shared" si="974"/>
        <v>0</v>
      </c>
      <c r="Q1162" s="26">
        <f t="shared" si="974"/>
        <v>0</v>
      </c>
      <c r="R1162" s="26">
        <f t="shared" si="974"/>
        <v>0</v>
      </c>
      <c r="S1162" s="26">
        <f t="shared" si="974"/>
        <v>0</v>
      </c>
      <c r="T1162" s="26">
        <f t="shared" si="974"/>
        <v>0</v>
      </c>
      <c r="U1162" s="27">
        <f t="shared" si="974"/>
        <v>0</v>
      </c>
      <c r="V1162" s="27">
        <f t="shared" si="974"/>
        <v>0</v>
      </c>
      <c r="W1162" s="27">
        <f t="shared" si="974"/>
        <v>0</v>
      </c>
      <c r="X1162" s="27">
        <f t="shared" si="974"/>
        <v>0</v>
      </c>
      <c r="Y1162" s="59"/>
    </row>
    <row r="1163" spans="1:25">
      <c r="A1163" s="28" t="s">
        <v>845</v>
      </c>
      <c r="B1163" s="25">
        <v>731</v>
      </c>
      <c r="C1163" s="25" t="s">
        <v>63</v>
      </c>
      <c r="D1163" s="25" t="s">
        <v>105</v>
      </c>
      <c r="E1163" s="25" t="s">
        <v>846</v>
      </c>
      <c r="F1163" s="25"/>
      <c r="G1163" s="26">
        <f t="shared" ref="G1163:X1163" si="975">G1164</f>
        <v>2423989.41</v>
      </c>
      <c r="H1163" s="26">
        <f t="shared" si="975"/>
        <v>0</v>
      </c>
      <c r="I1163" s="26">
        <f t="shared" si="975"/>
        <v>0</v>
      </c>
      <c r="J1163" s="26">
        <f t="shared" si="975"/>
        <v>0</v>
      </c>
      <c r="K1163" s="26">
        <f t="shared" si="975"/>
        <v>2423989.41</v>
      </c>
      <c r="L1163" s="26">
        <f t="shared" si="975"/>
        <v>0</v>
      </c>
      <c r="M1163" s="26">
        <f t="shared" si="975"/>
        <v>0</v>
      </c>
      <c r="N1163" s="26">
        <f t="shared" si="975"/>
        <v>0</v>
      </c>
      <c r="O1163" s="26">
        <f t="shared" si="975"/>
        <v>0</v>
      </c>
      <c r="P1163" s="26">
        <f t="shared" si="975"/>
        <v>0</v>
      </c>
      <c r="Q1163" s="26">
        <f t="shared" si="975"/>
        <v>0</v>
      </c>
      <c r="R1163" s="26">
        <f t="shared" si="975"/>
        <v>0</v>
      </c>
      <c r="S1163" s="26">
        <f t="shared" si="975"/>
        <v>0</v>
      </c>
      <c r="T1163" s="26">
        <f t="shared" si="975"/>
        <v>0</v>
      </c>
      <c r="U1163" s="27">
        <f t="shared" si="975"/>
        <v>0</v>
      </c>
      <c r="V1163" s="27">
        <f t="shared" si="975"/>
        <v>0</v>
      </c>
      <c r="W1163" s="27">
        <f t="shared" si="975"/>
        <v>0</v>
      </c>
      <c r="X1163" s="27">
        <f t="shared" si="975"/>
        <v>0</v>
      </c>
      <c r="Y1163" s="59"/>
    </row>
    <row r="1164" spans="1:25" ht="24">
      <c r="A1164" s="28" t="s">
        <v>30</v>
      </c>
      <c r="B1164" s="25">
        <v>731</v>
      </c>
      <c r="C1164" s="25" t="s">
        <v>63</v>
      </c>
      <c r="D1164" s="25" t="s">
        <v>105</v>
      </c>
      <c r="E1164" s="25" t="s">
        <v>846</v>
      </c>
      <c r="F1164" s="25" t="s">
        <v>646</v>
      </c>
      <c r="G1164" s="26">
        <v>2423989.41</v>
      </c>
      <c r="H1164" s="26"/>
      <c r="I1164" s="26"/>
      <c r="J1164" s="26"/>
      <c r="K1164" s="26">
        <f>G1164+I1164</f>
        <v>2423989.41</v>
      </c>
      <c r="L1164" s="26">
        <f>H1164+J1164</f>
        <v>0</v>
      </c>
      <c r="M1164" s="26">
        <v>0</v>
      </c>
      <c r="N1164" s="26">
        <f>M1164</f>
        <v>0</v>
      </c>
      <c r="O1164" s="26">
        <v>0</v>
      </c>
      <c r="P1164" s="26"/>
      <c r="Q1164" s="26">
        <f>M1164+O1164</f>
        <v>0</v>
      </c>
      <c r="R1164" s="26">
        <f>N1164+P1164</f>
        <v>0</v>
      </c>
      <c r="S1164" s="26">
        <v>0</v>
      </c>
      <c r="T1164" s="26">
        <f>S1164</f>
        <v>0</v>
      </c>
      <c r="U1164" s="27">
        <v>0</v>
      </c>
      <c r="V1164" s="27"/>
      <c r="W1164" s="27">
        <f>S1164+U1164</f>
        <v>0</v>
      </c>
      <c r="X1164" s="27">
        <f>T1164+V1164</f>
        <v>0</v>
      </c>
      <c r="Y1164" s="59"/>
    </row>
    <row r="1165" spans="1:25" ht="36" hidden="1">
      <c r="A1165" s="28" t="s">
        <v>847</v>
      </c>
      <c r="B1165" s="25">
        <v>731</v>
      </c>
      <c r="C1165" s="25" t="s">
        <v>63</v>
      </c>
      <c r="D1165" s="25" t="s">
        <v>105</v>
      </c>
      <c r="E1165" s="25" t="s">
        <v>848</v>
      </c>
      <c r="F1165" s="25"/>
      <c r="G1165" s="26">
        <f t="shared" ref="G1165:X1165" si="976">G1166</f>
        <v>0</v>
      </c>
      <c r="H1165" s="26">
        <f t="shared" si="976"/>
        <v>0</v>
      </c>
      <c r="I1165" s="26">
        <f t="shared" si="976"/>
        <v>0</v>
      </c>
      <c r="J1165" s="26">
        <f t="shared" si="976"/>
        <v>0</v>
      </c>
      <c r="K1165" s="26">
        <f t="shared" si="976"/>
        <v>0</v>
      </c>
      <c r="L1165" s="26">
        <f t="shared" si="976"/>
        <v>0</v>
      </c>
      <c r="M1165" s="26">
        <f t="shared" si="976"/>
        <v>0</v>
      </c>
      <c r="N1165" s="26">
        <f t="shared" si="976"/>
        <v>0</v>
      </c>
      <c r="O1165" s="26">
        <f t="shared" si="976"/>
        <v>0</v>
      </c>
      <c r="P1165" s="26">
        <f t="shared" si="976"/>
        <v>0</v>
      </c>
      <c r="Q1165" s="26">
        <f t="shared" si="976"/>
        <v>0</v>
      </c>
      <c r="R1165" s="26">
        <f t="shared" si="976"/>
        <v>0</v>
      </c>
      <c r="S1165" s="26">
        <f t="shared" si="976"/>
        <v>0</v>
      </c>
      <c r="T1165" s="26">
        <f t="shared" si="976"/>
        <v>0</v>
      </c>
      <c r="U1165" s="27">
        <f t="shared" si="976"/>
        <v>0</v>
      </c>
      <c r="V1165" s="27">
        <f t="shared" si="976"/>
        <v>0</v>
      </c>
      <c r="W1165" s="27">
        <f t="shared" si="976"/>
        <v>0</v>
      </c>
      <c r="X1165" s="27">
        <f t="shared" si="976"/>
        <v>0</v>
      </c>
      <c r="Y1165" s="59"/>
    </row>
    <row r="1166" spans="1:25" ht="24" hidden="1">
      <c r="A1166" s="28" t="s">
        <v>30</v>
      </c>
      <c r="B1166" s="25">
        <v>731</v>
      </c>
      <c r="C1166" s="25" t="s">
        <v>63</v>
      </c>
      <c r="D1166" s="25" t="s">
        <v>105</v>
      </c>
      <c r="E1166" s="25" t="s">
        <v>848</v>
      </c>
      <c r="F1166" s="25" t="s">
        <v>646</v>
      </c>
      <c r="G1166" s="26">
        <v>0</v>
      </c>
      <c r="H1166" s="26">
        <f>G1166</f>
        <v>0</v>
      </c>
      <c r="I1166" s="26"/>
      <c r="J1166" s="26">
        <f>I1166</f>
        <v>0</v>
      </c>
      <c r="K1166" s="26">
        <f>G1166+I1166</f>
        <v>0</v>
      </c>
      <c r="L1166" s="26">
        <f>H1166+J1166</f>
        <v>0</v>
      </c>
      <c r="M1166" s="26">
        <v>0</v>
      </c>
      <c r="N1166" s="26">
        <f>M1166</f>
        <v>0</v>
      </c>
      <c r="O1166" s="26"/>
      <c r="P1166" s="26"/>
      <c r="Q1166" s="26">
        <f>M1166+O1166</f>
        <v>0</v>
      </c>
      <c r="R1166" s="26">
        <f>N1166+P1166</f>
        <v>0</v>
      </c>
      <c r="S1166" s="26">
        <v>0</v>
      </c>
      <c r="T1166" s="26">
        <f>S1166</f>
        <v>0</v>
      </c>
      <c r="U1166" s="27"/>
      <c r="V1166" s="27"/>
      <c r="W1166" s="27">
        <f>S1166+U1166</f>
        <v>0</v>
      </c>
      <c r="X1166" s="27">
        <f>T1166+V1166</f>
        <v>0</v>
      </c>
      <c r="Y1166" s="59"/>
    </row>
    <row r="1167" spans="1:25" ht="48" hidden="1">
      <c r="A1167" s="28" t="s">
        <v>849</v>
      </c>
      <c r="B1167" s="25">
        <v>731</v>
      </c>
      <c r="C1167" s="25" t="s">
        <v>63</v>
      </c>
      <c r="D1167" s="25" t="s">
        <v>105</v>
      </c>
      <c r="E1167" s="25" t="s">
        <v>850</v>
      </c>
      <c r="F1167" s="25"/>
      <c r="G1167" s="26">
        <f t="shared" ref="G1167:X1167" si="977">G1168</f>
        <v>0</v>
      </c>
      <c r="H1167" s="26">
        <f t="shared" si="977"/>
        <v>0</v>
      </c>
      <c r="I1167" s="26">
        <f t="shared" si="977"/>
        <v>0</v>
      </c>
      <c r="J1167" s="26">
        <f t="shared" si="977"/>
        <v>0</v>
      </c>
      <c r="K1167" s="26">
        <f t="shared" si="977"/>
        <v>0</v>
      </c>
      <c r="L1167" s="26">
        <f t="shared" si="977"/>
        <v>0</v>
      </c>
      <c r="M1167" s="26">
        <f t="shared" si="977"/>
        <v>0</v>
      </c>
      <c r="N1167" s="26">
        <f t="shared" si="977"/>
        <v>0</v>
      </c>
      <c r="O1167" s="26">
        <f t="shared" si="977"/>
        <v>0</v>
      </c>
      <c r="P1167" s="26">
        <f t="shared" si="977"/>
        <v>0</v>
      </c>
      <c r="Q1167" s="26">
        <f t="shared" si="977"/>
        <v>0</v>
      </c>
      <c r="R1167" s="26">
        <f t="shared" si="977"/>
        <v>0</v>
      </c>
      <c r="S1167" s="26">
        <f t="shared" si="977"/>
        <v>0</v>
      </c>
      <c r="T1167" s="26">
        <f t="shared" si="977"/>
        <v>0</v>
      </c>
      <c r="U1167" s="27">
        <f t="shared" si="977"/>
        <v>0</v>
      </c>
      <c r="V1167" s="27">
        <f t="shared" si="977"/>
        <v>0</v>
      </c>
      <c r="W1167" s="27">
        <f t="shared" si="977"/>
        <v>0</v>
      </c>
      <c r="X1167" s="27">
        <f t="shared" si="977"/>
        <v>0</v>
      </c>
      <c r="Y1167" s="59"/>
    </row>
    <row r="1168" spans="1:25" ht="24" hidden="1">
      <c r="A1168" s="28" t="s">
        <v>30</v>
      </c>
      <c r="B1168" s="25">
        <v>731</v>
      </c>
      <c r="C1168" s="25" t="s">
        <v>63</v>
      </c>
      <c r="D1168" s="25" t="s">
        <v>105</v>
      </c>
      <c r="E1168" s="25" t="s">
        <v>850</v>
      </c>
      <c r="F1168" s="25" t="s">
        <v>646</v>
      </c>
      <c r="G1168" s="26"/>
      <c r="H1168" s="26">
        <v>0</v>
      </c>
      <c r="I1168" s="26"/>
      <c r="J1168" s="26"/>
      <c r="K1168" s="26">
        <f>G1168+I1168</f>
        <v>0</v>
      </c>
      <c r="L1168" s="26">
        <f>H1168+J1168</f>
        <v>0</v>
      </c>
      <c r="M1168" s="26"/>
      <c r="N1168" s="26">
        <v>0</v>
      </c>
      <c r="O1168" s="26"/>
      <c r="P1168" s="26"/>
      <c r="Q1168" s="26">
        <f>M1168+O1168</f>
        <v>0</v>
      </c>
      <c r="R1168" s="26">
        <f>N1168+P1168</f>
        <v>0</v>
      </c>
      <c r="S1168" s="26"/>
      <c r="T1168" s="26">
        <v>0</v>
      </c>
      <c r="U1168" s="27"/>
      <c r="V1168" s="27"/>
      <c r="W1168" s="27">
        <f>S1168+U1168</f>
        <v>0</v>
      </c>
      <c r="X1168" s="27">
        <f>T1168+V1168</f>
        <v>0</v>
      </c>
      <c r="Y1168" s="59"/>
    </row>
    <row r="1169" spans="1:25" hidden="1">
      <c r="A1169" s="30" t="s">
        <v>35</v>
      </c>
      <c r="B1169" s="25" t="s">
        <v>609</v>
      </c>
      <c r="C1169" s="25" t="s">
        <v>63</v>
      </c>
      <c r="D1169" s="25" t="s">
        <v>105</v>
      </c>
      <c r="E1169" s="25" t="s">
        <v>36</v>
      </c>
      <c r="F1169" s="25"/>
      <c r="G1169" s="26">
        <f>G1174+G1170</f>
        <v>0</v>
      </c>
      <c r="H1169" s="26">
        <f t="shared" ref="H1169:L1169" si="978">H1174+H1170</f>
        <v>0</v>
      </c>
      <c r="I1169" s="26">
        <f t="shared" si="978"/>
        <v>0</v>
      </c>
      <c r="J1169" s="26">
        <f t="shared" si="978"/>
        <v>0</v>
      </c>
      <c r="K1169" s="26">
        <f t="shared" si="978"/>
        <v>0</v>
      </c>
      <c r="L1169" s="26">
        <f t="shared" si="978"/>
        <v>0</v>
      </c>
      <c r="M1169" s="26">
        <f>M1174+M1170</f>
        <v>0</v>
      </c>
      <c r="N1169" s="26">
        <f t="shared" ref="N1169:R1169" si="979">N1174+N1170</f>
        <v>0</v>
      </c>
      <c r="O1169" s="26">
        <f t="shared" si="979"/>
        <v>0</v>
      </c>
      <c r="P1169" s="26">
        <f t="shared" si="979"/>
        <v>0</v>
      </c>
      <c r="Q1169" s="26">
        <f t="shared" si="979"/>
        <v>0</v>
      </c>
      <c r="R1169" s="26">
        <f t="shared" si="979"/>
        <v>0</v>
      </c>
      <c r="S1169" s="26">
        <f>S1174+S1170</f>
        <v>0</v>
      </c>
      <c r="T1169" s="26">
        <f t="shared" ref="T1169:X1169" si="980">T1174+T1170</f>
        <v>0</v>
      </c>
      <c r="U1169" s="27">
        <f t="shared" si="980"/>
        <v>0</v>
      </c>
      <c r="V1169" s="27">
        <f t="shared" si="980"/>
        <v>0</v>
      </c>
      <c r="W1169" s="27">
        <f t="shared" si="980"/>
        <v>0</v>
      </c>
      <c r="X1169" s="27">
        <f t="shared" si="980"/>
        <v>0</v>
      </c>
      <c r="Y1169" s="59"/>
    </row>
    <row r="1170" spans="1:25" ht="26.25" hidden="1" customHeight="1">
      <c r="A1170" s="29" t="s">
        <v>628</v>
      </c>
      <c r="B1170" s="25">
        <v>731</v>
      </c>
      <c r="C1170" s="25" t="s">
        <v>63</v>
      </c>
      <c r="D1170" s="25" t="s">
        <v>105</v>
      </c>
      <c r="E1170" s="25" t="s">
        <v>629</v>
      </c>
      <c r="F1170" s="24"/>
      <c r="G1170" s="26">
        <f>G1171</f>
        <v>0</v>
      </c>
      <c r="H1170" s="26">
        <f t="shared" ref="H1170:L1170" si="981">H1171</f>
        <v>0</v>
      </c>
      <c r="I1170" s="26">
        <f t="shared" si="981"/>
        <v>0</v>
      </c>
      <c r="J1170" s="26">
        <f t="shared" si="981"/>
        <v>0</v>
      </c>
      <c r="K1170" s="26">
        <f t="shared" si="981"/>
        <v>0</v>
      </c>
      <c r="L1170" s="26">
        <f t="shared" si="981"/>
        <v>0</v>
      </c>
      <c r="M1170" s="26">
        <f>M1171</f>
        <v>0</v>
      </c>
      <c r="N1170" s="26">
        <f t="shared" ref="N1170:R1170" si="982">N1171</f>
        <v>0</v>
      </c>
      <c r="O1170" s="26">
        <f t="shared" si="982"/>
        <v>0</v>
      </c>
      <c r="P1170" s="26">
        <f t="shared" si="982"/>
        <v>0</v>
      </c>
      <c r="Q1170" s="26">
        <f t="shared" si="982"/>
        <v>0</v>
      </c>
      <c r="R1170" s="26">
        <f t="shared" si="982"/>
        <v>0</v>
      </c>
      <c r="S1170" s="26">
        <f>S1171</f>
        <v>0</v>
      </c>
      <c r="T1170" s="26">
        <f t="shared" ref="T1170:X1170" si="983">T1171</f>
        <v>0</v>
      </c>
      <c r="U1170" s="27">
        <f t="shared" si="983"/>
        <v>0</v>
      </c>
      <c r="V1170" s="27">
        <f t="shared" si="983"/>
        <v>0</v>
      </c>
      <c r="W1170" s="27">
        <f t="shared" si="983"/>
        <v>0</v>
      </c>
      <c r="X1170" s="27">
        <f t="shared" si="983"/>
        <v>0</v>
      </c>
      <c r="Y1170" s="59"/>
    </row>
    <row r="1171" spans="1:25" ht="24" hidden="1">
      <c r="A1171" s="31" t="s">
        <v>98</v>
      </c>
      <c r="B1171" s="25">
        <v>731</v>
      </c>
      <c r="C1171" s="25" t="s">
        <v>63</v>
      </c>
      <c r="D1171" s="25" t="s">
        <v>105</v>
      </c>
      <c r="E1171" s="25" t="s">
        <v>649</v>
      </c>
      <c r="F1171" s="24"/>
      <c r="G1171" s="26">
        <f>G1172+G1173</f>
        <v>0</v>
      </c>
      <c r="H1171" s="26">
        <f t="shared" ref="H1171:L1171" si="984">H1172+H1173</f>
        <v>0</v>
      </c>
      <c r="I1171" s="26">
        <f t="shared" si="984"/>
        <v>0</v>
      </c>
      <c r="J1171" s="26">
        <f t="shared" si="984"/>
        <v>0</v>
      </c>
      <c r="K1171" s="26">
        <f t="shared" si="984"/>
        <v>0</v>
      </c>
      <c r="L1171" s="26">
        <f t="shared" si="984"/>
        <v>0</v>
      </c>
      <c r="M1171" s="26">
        <f>M1172+M1173</f>
        <v>0</v>
      </c>
      <c r="N1171" s="26">
        <f t="shared" ref="N1171:R1171" si="985">N1172+N1173</f>
        <v>0</v>
      </c>
      <c r="O1171" s="26">
        <f t="shared" si="985"/>
        <v>0</v>
      </c>
      <c r="P1171" s="26">
        <f t="shared" si="985"/>
        <v>0</v>
      </c>
      <c r="Q1171" s="26">
        <f t="shared" si="985"/>
        <v>0</v>
      </c>
      <c r="R1171" s="26">
        <f t="shared" si="985"/>
        <v>0</v>
      </c>
      <c r="S1171" s="26">
        <f>S1172+S1173</f>
        <v>0</v>
      </c>
      <c r="T1171" s="26">
        <f t="shared" ref="T1171:X1171" si="986">T1172+T1173</f>
        <v>0</v>
      </c>
      <c r="U1171" s="27">
        <f t="shared" si="986"/>
        <v>0</v>
      </c>
      <c r="V1171" s="27">
        <f t="shared" si="986"/>
        <v>0</v>
      </c>
      <c r="W1171" s="27">
        <f t="shared" si="986"/>
        <v>0</v>
      </c>
      <c r="X1171" s="27">
        <f t="shared" si="986"/>
        <v>0</v>
      </c>
      <c r="Y1171" s="59"/>
    </row>
    <row r="1172" spans="1:25" ht="24" hidden="1">
      <c r="A1172" s="28" t="s">
        <v>670</v>
      </c>
      <c r="B1172" s="25">
        <v>731</v>
      </c>
      <c r="C1172" s="25" t="s">
        <v>63</v>
      </c>
      <c r="D1172" s="25" t="s">
        <v>105</v>
      </c>
      <c r="E1172" s="25" t="s">
        <v>649</v>
      </c>
      <c r="F1172" s="24">
        <v>400</v>
      </c>
      <c r="G1172" s="26"/>
      <c r="H1172" s="26"/>
      <c r="I1172" s="26"/>
      <c r="J1172" s="26"/>
      <c r="K1172" s="26">
        <f>G1172+I1172</f>
        <v>0</v>
      </c>
      <c r="L1172" s="26">
        <f>H1172+J1172</f>
        <v>0</v>
      </c>
      <c r="M1172" s="26"/>
      <c r="N1172" s="26"/>
      <c r="O1172" s="26"/>
      <c r="P1172" s="26"/>
      <c r="Q1172" s="26">
        <f>M1172+O1172</f>
        <v>0</v>
      </c>
      <c r="R1172" s="26">
        <f>N1172+P1172</f>
        <v>0</v>
      </c>
      <c r="S1172" s="26"/>
      <c r="T1172" s="26"/>
      <c r="U1172" s="27"/>
      <c r="V1172" s="27"/>
      <c r="W1172" s="27">
        <f>S1172+U1172</f>
        <v>0</v>
      </c>
      <c r="X1172" s="27">
        <f>T1172+V1172</f>
        <v>0</v>
      </c>
      <c r="Y1172" s="59"/>
    </row>
    <row r="1173" spans="1:25" hidden="1">
      <c r="A1173" s="28" t="s">
        <v>54</v>
      </c>
      <c r="B1173" s="25" t="s">
        <v>609</v>
      </c>
      <c r="C1173" s="25" t="s">
        <v>63</v>
      </c>
      <c r="D1173" s="25" t="s">
        <v>105</v>
      </c>
      <c r="E1173" s="25" t="s">
        <v>649</v>
      </c>
      <c r="F1173" s="24">
        <v>800</v>
      </c>
      <c r="G1173" s="26"/>
      <c r="H1173" s="26"/>
      <c r="I1173" s="26"/>
      <c r="J1173" s="26"/>
      <c r="K1173" s="26">
        <f>G1173+I1173</f>
        <v>0</v>
      </c>
      <c r="L1173" s="26">
        <f>H1173+J1173</f>
        <v>0</v>
      </c>
      <c r="M1173" s="26"/>
      <c r="N1173" s="26"/>
      <c r="O1173" s="26"/>
      <c r="P1173" s="26"/>
      <c r="Q1173" s="26">
        <f>M1173+O1173</f>
        <v>0</v>
      </c>
      <c r="R1173" s="26">
        <f>N1173+P1173</f>
        <v>0</v>
      </c>
      <c r="S1173" s="26"/>
      <c r="T1173" s="26"/>
      <c r="U1173" s="27"/>
      <c r="V1173" s="27"/>
      <c r="W1173" s="27">
        <f>S1173+U1173</f>
        <v>0</v>
      </c>
      <c r="X1173" s="27">
        <f>T1173+V1173</f>
        <v>0</v>
      </c>
      <c r="Y1173" s="59"/>
    </row>
    <row r="1174" spans="1:25" ht="24" hidden="1">
      <c r="A1174" s="30" t="s">
        <v>277</v>
      </c>
      <c r="B1174" s="25" t="s">
        <v>609</v>
      </c>
      <c r="C1174" s="25" t="s">
        <v>63</v>
      </c>
      <c r="D1174" s="25" t="s">
        <v>105</v>
      </c>
      <c r="E1174" s="25" t="s">
        <v>278</v>
      </c>
      <c r="F1174" s="25"/>
      <c r="G1174" s="26">
        <f t="shared" ref="G1174:X1174" si="987">G1175+G1179+G1177</f>
        <v>0</v>
      </c>
      <c r="H1174" s="26">
        <f t="shared" si="987"/>
        <v>0</v>
      </c>
      <c r="I1174" s="26">
        <f t="shared" si="987"/>
        <v>0</v>
      </c>
      <c r="J1174" s="26">
        <f t="shared" si="987"/>
        <v>0</v>
      </c>
      <c r="K1174" s="26">
        <f t="shared" si="987"/>
        <v>0</v>
      </c>
      <c r="L1174" s="26">
        <f t="shared" si="987"/>
        <v>0</v>
      </c>
      <c r="M1174" s="26">
        <f t="shared" si="987"/>
        <v>0</v>
      </c>
      <c r="N1174" s="26">
        <f t="shared" si="987"/>
        <v>0</v>
      </c>
      <c r="O1174" s="26">
        <f t="shared" si="987"/>
        <v>0</v>
      </c>
      <c r="P1174" s="26">
        <f t="shared" si="987"/>
        <v>0</v>
      </c>
      <c r="Q1174" s="26">
        <f t="shared" si="987"/>
        <v>0</v>
      </c>
      <c r="R1174" s="26">
        <f t="shared" si="987"/>
        <v>0</v>
      </c>
      <c r="S1174" s="26">
        <f t="shared" si="987"/>
        <v>0</v>
      </c>
      <c r="T1174" s="26">
        <f t="shared" si="987"/>
        <v>0</v>
      </c>
      <c r="U1174" s="26">
        <f t="shared" si="987"/>
        <v>0</v>
      </c>
      <c r="V1174" s="26">
        <f t="shared" si="987"/>
        <v>0</v>
      </c>
      <c r="W1174" s="26">
        <f t="shared" si="987"/>
        <v>0</v>
      </c>
      <c r="X1174" s="26">
        <f t="shared" si="987"/>
        <v>0</v>
      </c>
      <c r="Y1174" s="59"/>
    </row>
    <row r="1175" spans="1:25" ht="48" hidden="1">
      <c r="A1175" s="45" t="s">
        <v>406</v>
      </c>
      <c r="B1175" s="49" t="s">
        <v>609</v>
      </c>
      <c r="C1175" s="49" t="s">
        <v>63</v>
      </c>
      <c r="D1175" s="49" t="s">
        <v>105</v>
      </c>
      <c r="E1175" s="25" t="s">
        <v>407</v>
      </c>
      <c r="F1175" s="49"/>
      <c r="G1175" s="26">
        <f t="shared" ref="G1175:X1175" si="988">G1176</f>
        <v>0</v>
      </c>
      <c r="H1175" s="26">
        <f t="shared" si="988"/>
        <v>0</v>
      </c>
      <c r="I1175" s="26">
        <f t="shared" si="988"/>
        <v>0</v>
      </c>
      <c r="J1175" s="26">
        <f t="shared" si="988"/>
        <v>0</v>
      </c>
      <c r="K1175" s="26">
        <f t="shared" si="988"/>
        <v>0</v>
      </c>
      <c r="L1175" s="26">
        <f t="shared" si="988"/>
        <v>0</v>
      </c>
      <c r="M1175" s="26">
        <f t="shared" si="988"/>
        <v>0</v>
      </c>
      <c r="N1175" s="26">
        <f t="shared" si="988"/>
        <v>0</v>
      </c>
      <c r="O1175" s="26">
        <f t="shared" si="988"/>
        <v>0</v>
      </c>
      <c r="P1175" s="26">
        <f t="shared" si="988"/>
        <v>0</v>
      </c>
      <c r="Q1175" s="26">
        <f t="shared" si="988"/>
        <v>0</v>
      </c>
      <c r="R1175" s="26">
        <f t="shared" si="988"/>
        <v>0</v>
      </c>
      <c r="S1175" s="26">
        <f t="shared" si="988"/>
        <v>0</v>
      </c>
      <c r="T1175" s="26">
        <f t="shared" si="988"/>
        <v>0</v>
      </c>
      <c r="U1175" s="27">
        <f t="shared" si="988"/>
        <v>0</v>
      </c>
      <c r="V1175" s="27">
        <f t="shared" si="988"/>
        <v>0</v>
      </c>
      <c r="W1175" s="27">
        <f t="shared" si="988"/>
        <v>0</v>
      </c>
      <c r="X1175" s="27">
        <f t="shared" si="988"/>
        <v>0</v>
      </c>
      <c r="Y1175" s="59"/>
    </row>
    <row r="1176" spans="1:25" ht="24" hidden="1">
      <c r="A1176" s="45" t="s">
        <v>242</v>
      </c>
      <c r="B1176" s="49" t="s">
        <v>609</v>
      </c>
      <c r="C1176" s="49" t="s">
        <v>63</v>
      </c>
      <c r="D1176" s="49" t="s">
        <v>105</v>
      </c>
      <c r="E1176" s="25" t="s">
        <v>407</v>
      </c>
      <c r="F1176" s="49" t="s">
        <v>243</v>
      </c>
      <c r="G1176" s="26">
        <v>0</v>
      </c>
      <c r="H1176" s="26">
        <f>G1176</f>
        <v>0</v>
      </c>
      <c r="I1176" s="26"/>
      <c r="J1176" s="26">
        <f>I1176</f>
        <v>0</v>
      </c>
      <c r="K1176" s="26">
        <f>G1176+I1176</f>
        <v>0</v>
      </c>
      <c r="L1176" s="26">
        <f>H1176+J1176</f>
        <v>0</v>
      </c>
      <c r="M1176" s="26">
        <v>0</v>
      </c>
      <c r="N1176" s="26">
        <f>M1176</f>
        <v>0</v>
      </c>
      <c r="O1176" s="26"/>
      <c r="P1176" s="26"/>
      <c r="Q1176" s="26">
        <f>M1176+O1176</f>
        <v>0</v>
      </c>
      <c r="R1176" s="26">
        <f>N1176+P1176</f>
        <v>0</v>
      </c>
      <c r="S1176" s="26">
        <v>0</v>
      </c>
      <c r="T1176" s="26">
        <f>S1176</f>
        <v>0</v>
      </c>
      <c r="U1176" s="27"/>
      <c r="V1176" s="27"/>
      <c r="W1176" s="27">
        <f>S1176+U1176</f>
        <v>0</v>
      </c>
      <c r="X1176" s="27">
        <f>T1176+V1176</f>
        <v>0</v>
      </c>
      <c r="Y1176" s="59"/>
    </row>
    <row r="1177" spans="1:25" ht="72" hidden="1">
      <c r="A1177" s="28" t="s">
        <v>43</v>
      </c>
      <c r="B1177" s="49" t="s">
        <v>609</v>
      </c>
      <c r="C1177" s="49" t="s">
        <v>63</v>
      </c>
      <c r="D1177" s="49" t="s">
        <v>105</v>
      </c>
      <c r="E1177" s="25" t="s">
        <v>279</v>
      </c>
      <c r="F1177" s="24"/>
      <c r="G1177" s="26">
        <f t="shared" ref="G1177:X1177" si="989">G1178</f>
        <v>0</v>
      </c>
      <c r="H1177" s="26">
        <f t="shared" si="989"/>
        <v>0</v>
      </c>
      <c r="I1177" s="26">
        <f t="shared" si="989"/>
        <v>0</v>
      </c>
      <c r="J1177" s="26">
        <f t="shared" si="989"/>
        <v>0</v>
      </c>
      <c r="K1177" s="26">
        <f t="shared" si="989"/>
        <v>0</v>
      </c>
      <c r="L1177" s="26">
        <f t="shared" si="989"/>
        <v>0</v>
      </c>
      <c r="M1177" s="26">
        <f t="shared" si="989"/>
        <v>0</v>
      </c>
      <c r="N1177" s="26">
        <f t="shared" si="989"/>
        <v>0</v>
      </c>
      <c r="O1177" s="26">
        <f t="shared" si="989"/>
        <v>0</v>
      </c>
      <c r="P1177" s="26">
        <f t="shared" si="989"/>
        <v>0</v>
      </c>
      <c r="Q1177" s="26">
        <f t="shared" si="989"/>
        <v>0</v>
      </c>
      <c r="R1177" s="26">
        <f t="shared" si="989"/>
        <v>0</v>
      </c>
      <c r="S1177" s="26">
        <f t="shared" si="989"/>
        <v>0</v>
      </c>
      <c r="T1177" s="26">
        <f t="shared" si="989"/>
        <v>0</v>
      </c>
      <c r="U1177" s="26">
        <f t="shared" si="989"/>
        <v>0</v>
      </c>
      <c r="V1177" s="26">
        <f t="shared" si="989"/>
        <v>0</v>
      </c>
      <c r="W1177" s="26">
        <f t="shared" si="989"/>
        <v>0</v>
      </c>
      <c r="X1177" s="26">
        <f t="shared" si="989"/>
        <v>0</v>
      </c>
      <c r="Y1177" s="59"/>
    </row>
    <row r="1178" spans="1:25" ht="24" hidden="1">
      <c r="A1178" s="45" t="s">
        <v>242</v>
      </c>
      <c r="B1178" s="49" t="s">
        <v>609</v>
      </c>
      <c r="C1178" s="49" t="s">
        <v>63</v>
      </c>
      <c r="D1178" s="49" t="s">
        <v>105</v>
      </c>
      <c r="E1178" s="25" t="s">
        <v>279</v>
      </c>
      <c r="F1178" s="24">
        <v>600</v>
      </c>
      <c r="G1178" s="26"/>
      <c r="H1178" s="26"/>
      <c r="I1178" s="26"/>
      <c r="J1178" s="26">
        <f>I1178</f>
        <v>0</v>
      </c>
      <c r="K1178" s="26">
        <f>G1178+I1178</f>
        <v>0</v>
      </c>
      <c r="L1178" s="26">
        <f>H1178+J1178</f>
        <v>0</v>
      </c>
      <c r="M1178" s="26"/>
      <c r="N1178" s="26"/>
      <c r="O1178" s="26"/>
      <c r="P1178" s="26"/>
      <c r="Q1178" s="26">
        <f>M1178+O1178</f>
        <v>0</v>
      </c>
      <c r="R1178" s="26">
        <f>N1178+P1178</f>
        <v>0</v>
      </c>
      <c r="S1178" s="26"/>
      <c r="T1178" s="26"/>
      <c r="U1178" s="27"/>
      <c r="V1178" s="27"/>
      <c r="W1178" s="26">
        <f>S1178+U1178</f>
        <v>0</v>
      </c>
      <c r="X1178" s="26">
        <f>T1178+V1178</f>
        <v>0</v>
      </c>
      <c r="Y1178" s="59"/>
    </row>
    <row r="1179" spans="1:25" ht="24" hidden="1">
      <c r="A1179" s="28" t="s">
        <v>621</v>
      </c>
      <c r="B1179" s="49" t="s">
        <v>609</v>
      </c>
      <c r="C1179" s="49" t="s">
        <v>63</v>
      </c>
      <c r="D1179" s="49" t="s">
        <v>105</v>
      </c>
      <c r="E1179" s="25" t="s">
        <v>622</v>
      </c>
      <c r="F1179" s="49"/>
      <c r="G1179" s="26">
        <f>G1180+G1181</f>
        <v>0</v>
      </c>
      <c r="H1179" s="26">
        <f t="shared" ref="H1179:L1179" si="990">H1180+H1181</f>
        <v>0</v>
      </c>
      <c r="I1179" s="26">
        <f t="shared" si="990"/>
        <v>0</v>
      </c>
      <c r="J1179" s="26">
        <f t="shared" si="990"/>
        <v>0</v>
      </c>
      <c r="K1179" s="26">
        <f t="shared" si="990"/>
        <v>0</v>
      </c>
      <c r="L1179" s="26">
        <f t="shared" si="990"/>
        <v>0</v>
      </c>
      <c r="M1179" s="26">
        <f>M1180+M1181</f>
        <v>0</v>
      </c>
      <c r="N1179" s="26">
        <f t="shared" ref="N1179:R1179" si="991">N1180+N1181</f>
        <v>0</v>
      </c>
      <c r="O1179" s="26">
        <f t="shared" si="991"/>
        <v>0</v>
      </c>
      <c r="P1179" s="26">
        <f t="shared" si="991"/>
        <v>0</v>
      </c>
      <c r="Q1179" s="26">
        <f t="shared" si="991"/>
        <v>0</v>
      </c>
      <c r="R1179" s="26">
        <f t="shared" si="991"/>
        <v>0</v>
      </c>
      <c r="S1179" s="26">
        <f>S1180+S1181</f>
        <v>0</v>
      </c>
      <c r="T1179" s="26">
        <f t="shared" ref="T1179:X1179" si="992">T1180+T1181</f>
        <v>0</v>
      </c>
      <c r="U1179" s="27">
        <f t="shared" si="992"/>
        <v>0</v>
      </c>
      <c r="V1179" s="27">
        <f t="shared" si="992"/>
        <v>0</v>
      </c>
      <c r="W1179" s="27">
        <f t="shared" si="992"/>
        <v>0</v>
      </c>
      <c r="X1179" s="27">
        <f t="shared" si="992"/>
        <v>0</v>
      </c>
      <c r="Y1179" s="59"/>
    </row>
    <row r="1180" spans="1:25" ht="24" hidden="1">
      <c r="A1180" s="28" t="s">
        <v>670</v>
      </c>
      <c r="B1180" s="49" t="s">
        <v>609</v>
      </c>
      <c r="C1180" s="49" t="s">
        <v>63</v>
      </c>
      <c r="D1180" s="49" t="s">
        <v>105</v>
      </c>
      <c r="E1180" s="25" t="s">
        <v>622</v>
      </c>
      <c r="F1180" s="49">
        <v>400</v>
      </c>
      <c r="G1180" s="26"/>
      <c r="H1180" s="26"/>
      <c r="I1180" s="26"/>
      <c r="J1180" s="26"/>
      <c r="K1180" s="26">
        <f>G1180+I1180</f>
        <v>0</v>
      </c>
      <c r="L1180" s="26">
        <f>H1180+J1180</f>
        <v>0</v>
      </c>
      <c r="M1180" s="26"/>
      <c r="N1180" s="26"/>
      <c r="O1180" s="26"/>
      <c r="P1180" s="26"/>
      <c r="Q1180" s="26">
        <f>M1180+O1180</f>
        <v>0</v>
      </c>
      <c r="R1180" s="26">
        <f>N1180+P1180</f>
        <v>0</v>
      </c>
      <c r="S1180" s="26"/>
      <c r="T1180" s="26"/>
      <c r="U1180" s="27"/>
      <c r="V1180" s="27"/>
      <c r="W1180" s="27">
        <f>S1180+U1180</f>
        <v>0</v>
      </c>
      <c r="X1180" s="27">
        <f>T1180+V1180</f>
        <v>0</v>
      </c>
      <c r="Y1180" s="59"/>
    </row>
    <row r="1181" spans="1:25" ht="24" hidden="1">
      <c r="A1181" s="28" t="s">
        <v>242</v>
      </c>
      <c r="B1181" s="49" t="s">
        <v>609</v>
      </c>
      <c r="C1181" s="49" t="s">
        <v>63</v>
      </c>
      <c r="D1181" s="49" t="s">
        <v>105</v>
      </c>
      <c r="E1181" s="25" t="s">
        <v>622</v>
      </c>
      <c r="F1181" s="49">
        <v>600</v>
      </c>
      <c r="G1181" s="26"/>
      <c r="H1181" s="26"/>
      <c r="I1181" s="26"/>
      <c r="J1181" s="26"/>
      <c r="K1181" s="26">
        <f>G1181+I1181</f>
        <v>0</v>
      </c>
      <c r="L1181" s="26">
        <f>H1181+J1181</f>
        <v>0</v>
      </c>
      <c r="M1181" s="26"/>
      <c r="N1181" s="26"/>
      <c r="O1181" s="26"/>
      <c r="P1181" s="26"/>
      <c r="Q1181" s="26">
        <f>M1181+O1181</f>
        <v>0</v>
      </c>
      <c r="R1181" s="26">
        <f>N1181+P1181</f>
        <v>0</v>
      </c>
      <c r="S1181" s="26"/>
      <c r="T1181" s="26"/>
      <c r="U1181" s="27"/>
      <c r="V1181" s="27"/>
      <c r="W1181" s="27">
        <f>S1181+U1181</f>
        <v>0</v>
      </c>
      <c r="X1181" s="27">
        <f>T1181+V1181</f>
        <v>0</v>
      </c>
      <c r="Y1181" s="59"/>
    </row>
    <row r="1182" spans="1:25">
      <c r="A1182" s="28" t="s">
        <v>191</v>
      </c>
      <c r="B1182" s="25" t="s">
        <v>609</v>
      </c>
      <c r="C1182" s="25" t="s">
        <v>63</v>
      </c>
      <c r="D1182" s="25" t="s">
        <v>63</v>
      </c>
      <c r="E1182" s="25"/>
      <c r="F1182" s="25"/>
      <c r="G1182" s="26">
        <f t="shared" ref="G1182:X1182" si="993">G1183+G1193</f>
        <v>41233074.369999997</v>
      </c>
      <c r="H1182" s="26">
        <f t="shared" si="993"/>
        <v>0</v>
      </c>
      <c r="I1182" s="26">
        <f t="shared" si="993"/>
        <v>0</v>
      </c>
      <c r="J1182" s="26">
        <f t="shared" si="993"/>
        <v>0</v>
      </c>
      <c r="K1182" s="26">
        <f t="shared" si="993"/>
        <v>41233074.369999997</v>
      </c>
      <c r="L1182" s="26">
        <f t="shared" si="993"/>
        <v>0</v>
      </c>
      <c r="M1182" s="26">
        <f t="shared" si="993"/>
        <v>40731918.410000004</v>
      </c>
      <c r="N1182" s="26">
        <f t="shared" si="993"/>
        <v>0</v>
      </c>
      <c r="O1182" s="26">
        <f t="shared" si="993"/>
        <v>0</v>
      </c>
      <c r="P1182" s="26">
        <f t="shared" si="993"/>
        <v>0</v>
      </c>
      <c r="Q1182" s="26">
        <f t="shared" si="993"/>
        <v>40731918.410000004</v>
      </c>
      <c r="R1182" s="26">
        <f t="shared" si="993"/>
        <v>0</v>
      </c>
      <c r="S1182" s="26">
        <f t="shared" si="993"/>
        <v>41241918.410000004</v>
      </c>
      <c r="T1182" s="26">
        <f t="shared" si="993"/>
        <v>0</v>
      </c>
      <c r="U1182" s="26">
        <f t="shared" si="993"/>
        <v>0</v>
      </c>
      <c r="V1182" s="26">
        <f t="shared" si="993"/>
        <v>0</v>
      </c>
      <c r="W1182" s="26">
        <f t="shared" si="993"/>
        <v>41241918.410000004</v>
      </c>
      <c r="X1182" s="26">
        <f t="shared" si="993"/>
        <v>0</v>
      </c>
      <c r="Y1182" s="59"/>
    </row>
    <row r="1183" spans="1:25" ht="24">
      <c r="A1183" s="35" t="s">
        <v>712</v>
      </c>
      <c r="B1183" s="25" t="s">
        <v>609</v>
      </c>
      <c r="C1183" s="25" t="s">
        <v>63</v>
      </c>
      <c r="D1183" s="25" t="s">
        <v>63</v>
      </c>
      <c r="E1183" s="25" t="s">
        <v>639</v>
      </c>
      <c r="F1183" s="25"/>
      <c r="G1183" s="26">
        <f>G1184</f>
        <v>41233074.369999997</v>
      </c>
      <c r="H1183" s="26">
        <f>H1184</f>
        <v>0</v>
      </c>
      <c r="I1183" s="26">
        <f t="shared" ref="I1183:L1184" si="994">I1184</f>
        <v>0</v>
      </c>
      <c r="J1183" s="26">
        <f t="shared" si="994"/>
        <v>0</v>
      </c>
      <c r="K1183" s="26">
        <f t="shared" si="994"/>
        <v>41233074.369999997</v>
      </c>
      <c r="L1183" s="26">
        <f t="shared" si="994"/>
        <v>0</v>
      </c>
      <c r="M1183" s="26">
        <f>M1184</f>
        <v>40731918.410000004</v>
      </c>
      <c r="N1183" s="26">
        <f>N1184</f>
        <v>0</v>
      </c>
      <c r="O1183" s="26">
        <f t="shared" ref="O1183:R1184" si="995">O1184</f>
        <v>0</v>
      </c>
      <c r="P1183" s="26">
        <f t="shared" si="995"/>
        <v>0</v>
      </c>
      <c r="Q1183" s="26">
        <f t="shared" si="995"/>
        <v>40731918.410000004</v>
      </c>
      <c r="R1183" s="26">
        <f t="shared" si="995"/>
        <v>0</v>
      </c>
      <c r="S1183" s="26">
        <f>S1184</f>
        <v>41241918.410000004</v>
      </c>
      <c r="T1183" s="26">
        <f>T1184</f>
        <v>0</v>
      </c>
      <c r="U1183" s="27">
        <f t="shared" ref="U1183:X1184" si="996">U1184</f>
        <v>0</v>
      </c>
      <c r="V1183" s="27">
        <f t="shared" si="996"/>
        <v>0</v>
      </c>
      <c r="W1183" s="27">
        <f t="shared" si="996"/>
        <v>41241918.410000004</v>
      </c>
      <c r="X1183" s="27">
        <f t="shared" si="996"/>
        <v>0</v>
      </c>
      <c r="Y1183" s="59"/>
    </row>
    <row r="1184" spans="1:25" ht="24">
      <c r="A1184" s="35" t="s">
        <v>640</v>
      </c>
      <c r="B1184" s="25" t="s">
        <v>609</v>
      </c>
      <c r="C1184" s="25" t="s">
        <v>63</v>
      </c>
      <c r="D1184" s="25" t="s">
        <v>63</v>
      </c>
      <c r="E1184" s="25" t="s">
        <v>641</v>
      </c>
      <c r="F1184" s="25"/>
      <c r="G1184" s="26">
        <f>G1185</f>
        <v>41233074.369999997</v>
      </c>
      <c r="H1184" s="26">
        <f>H1185</f>
        <v>0</v>
      </c>
      <c r="I1184" s="26">
        <f t="shared" si="994"/>
        <v>0</v>
      </c>
      <c r="J1184" s="26">
        <f t="shared" si="994"/>
        <v>0</v>
      </c>
      <c r="K1184" s="26">
        <f t="shared" si="994"/>
        <v>41233074.369999997</v>
      </c>
      <c r="L1184" s="26">
        <f t="shared" si="994"/>
        <v>0</v>
      </c>
      <c r="M1184" s="26">
        <f>M1185</f>
        <v>40731918.410000004</v>
      </c>
      <c r="N1184" s="26">
        <f>N1185</f>
        <v>0</v>
      </c>
      <c r="O1184" s="26">
        <f t="shared" si="995"/>
        <v>0</v>
      </c>
      <c r="P1184" s="26">
        <f t="shared" si="995"/>
        <v>0</v>
      </c>
      <c r="Q1184" s="26">
        <f t="shared" si="995"/>
        <v>40731918.410000004</v>
      </c>
      <c r="R1184" s="26">
        <f t="shared" si="995"/>
        <v>0</v>
      </c>
      <c r="S1184" s="26">
        <f>S1185</f>
        <v>41241918.410000004</v>
      </c>
      <c r="T1184" s="26">
        <f>T1185</f>
        <v>0</v>
      </c>
      <c r="U1184" s="27">
        <f t="shared" si="996"/>
        <v>0</v>
      </c>
      <c r="V1184" s="27">
        <f t="shared" si="996"/>
        <v>0</v>
      </c>
      <c r="W1184" s="27">
        <f t="shared" si="996"/>
        <v>41241918.410000004</v>
      </c>
      <c r="X1184" s="27">
        <f t="shared" si="996"/>
        <v>0</v>
      </c>
      <c r="Y1184" s="59"/>
    </row>
    <row r="1185" spans="1:25" ht="36">
      <c r="A1185" s="35" t="s">
        <v>851</v>
      </c>
      <c r="B1185" s="36" t="s">
        <v>609</v>
      </c>
      <c r="C1185" s="36" t="s">
        <v>63</v>
      </c>
      <c r="D1185" s="25" t="s">
        <v>63</v>
      </c>
      <c r="E1185" s="36" t="s">
        <v>852</v>
      </c>
      <c r="F1185" s="25"/>
      <c r="G1185" s="26">
        <f>G1186+G1188</f>
        <v>41233074.369999997</v>
      </c>
      <c r="H1185" s="26">
        <f t="shared" ref="H1185:L1185" si="997">H1186+H1188</f>
        <v>0</v>
      </c>
      <c r="I1185" s="26">
        <f t="shared" si="997"/>
        <v>0</v>
      </c>
      <c r="J1185" s="26">
        <f t="shared" si="997"/>
        <v>0</v>
      </c>
      <c r="K1185" s="26">
        <f t="shared" si="997"/>
        <v>41233074.369999997</v>
      </c>
      <c r="L1185" s="26">
        <f t="shared" si="997"/>
        <v>0</v>
      </c>
      <c r="M1185" s="26">
        <f>M1186+M1188</f>
        <v>40731918.410000004</v>
      </c>
      <c r="N1185" s="26">
        <f t="shared" ref="N1185:R1185" si="998">N1186+N1188</f>
        <v>0</v>
      </c>
      <c r="O1185" s="26">
        <f t="shared" si="998"/>
        <v>0</v>
      </c>
      <c r="P1185" s="26">
        <f t="shared" si="998"/>
        <v>0</v>
      </c>
      <c r="Q1185" s="26">
        <f t="shared" si="998"/>
        <v>40731918.410000004</v>
      </c>
      <c r="R1185" s="26">
        <f t="shared" si="998"/>
        <v>0</v>
      </c>
      <c r="S1185" s="26">
        <f>S1186+S1188</f>
        <v>41241918.410000004</v>
      </c>
      <c r="T1185" s="26">
        <f t="shared" ref="T1185:X1185" si="999">T1186+T1188</f>
        <v>0</v>
      </c>
      <c r="U1185" s="27">
        <f t="shared" si="999"/>
        <v>0</v>
      </c>
      <c r="V1185" s="27">
        <f t="shared" si="999"/>
        <v>0</v>
      </c>
      <c r="W1185" s="27">
        <f t="shared" si="999"/>
        <v>41241918.410000004</v>
      </c>
      <c r="X1185" s="27">
        <f t="shared" si="999"/>
        <v>0</v>
      </c>
      <c r="Y1185" s="59"/>
    </row>
    <row r="1186" spans="1:25" ht="51" customHeight="1">
      <c r="A1186" s="35" t="s">
        <v>33</v>
      </c>
      <c r="B1186" s="36" t="s">
        <v>609</v>
      </c>
      <c r="C1186" s="36" t="s">
        <v>63</v>
      </c>
      <c r="D1186" s="25" t="s">
        <v>63</v>
      </c>
      <c r="E1186" s="36" t="s">
        <v>853</v>
      </c>
      <c r="F1186" s="25"/>
      <c r="G1186" s="26">
        <f t="shared" ref="G1186:X1186" si="1000">G1187</f>
        <v>1050000</v>
      </c>
      <c r="H1186" s="26">
        <f t="shared" si="1000"/>
        <v>0</v>
      </c>
      <c r="I1186" s="26">
        <f t="shared" si="1000"/>
        <v>0</v>
      </c>
      <c r="J1186" s="26">
        <f t="shared" si="1000"/>
        <v>0</v>
      </c>
      <c r="K1186" s="26">
        <f t="shared" si="1000"/>
        <v>1050000</v>
      </c>
      <c r="L1186" s="26">
        <f t="shared" si="1000"/>
        <v>0</v>
      </c>
      <c r="M1186" s="26">
        <f t="shared" si="1000"/>
        <v>540000</v>
      </c>
      <c r="N1186" s="26">
        <f t="shared" si="1000"/>
        <v>0</v>
      </c>
      <c r="O1186" s="26">
        <f t="shared" si="1000"/>
        <v>0</v>
      </c>
      <c r="P1186" s="26">
        <f t="shared" si="1000"/>
        <v>0</v>
      </c>
      <c r="Q1186" s="26">
        <f t="shared" si="1000"/>
        <v>540000</v>
      </c>
      <c r="R1186" s="26">
        <f t="shared" si="1000"/>
        <v>0</v>
      </c>
      <c r="S1186" s="26">
        <f t="shared" si="1000"/>
        <v>1050000</v>
      </c>
      <c r="T1186" s="26">
        <f t="shared" si="1000"/>
        <v>0</v>
      </c>
      <c r="U1186" s="27">
        <f t="shared" si="1000"/>
        <v>0</v>
      </c>
      <c r="V1186" s="27">
        <f t="shared" si="1000"/>
        <v>0</v>
      </c>
      <c r="W1186" s="27">
        <f t="shared" si="1000"/>
        <v>1050000</v>
      </c>
      <c r="X1186" s="27">
        <f t="shared" si="1000"/>
        <v>0</v>
      </c>
      <c r="Y1186" s="59"/>
    </row>
    <row r="1187" spans="1:25" ht="48">
      <c r="A1187" s="35" t="s">
        <v>29</v>
      </c>
      <c r="B1187" s="36" t="s">
        <v>609</v>
      </c>
      <c r="C1187" s="36" t="s">
        <v>63</v>
      </c>
      <c r="D1187" s="25" t="s">
        <v>63</v>
      </c>
      <c r="E1187" s="36" t="s">
        <v>853</v>
      </c>
      <c r="F1187" s="25" t="s">
        <v>854</v>
      </c>
      <c r="G1187" s="26">
        <v>1050000</v>
      </c>
      <c r="H1187" s="26"/>
      <c r="I1187" s="26"/>
      <c r="J1187" s="26"/>
      <c r="K1187" s="26">
        <f>G1187+I1187</f>
        <v>1050000</v>
      </c>
      <c r="L1187" s="26">
        <f>H1187+J1187</f>
        <v>0</v>
      </c>
      <c r="M1187" s="26">
        <v>540000</v>
      </c>
      <c r="N1187" s="26"/>
      <c r="O1187" s="26"/>
      <c r="P1187" s="26"/>
      <c r="Q1187" s="26">
        <f>M1187+O1187</f>
        <v>540000</v>
      </c>
      <c r="R1187" s="26">
        <f>N1187+P1187</f>
        <v>0</v>
      </c>
      <c r="S1187" s="26">
        <v>1050000</v>
      </c>
      <c r="T1187" s="26"/>
      <c r="U1187" s="27"/>
      <c r="V1187" s="27"/>
      <c r="W1187" s="27">
        <f>S1187+U1187</f>
        <v>1050000</v>
      </c>
      <c r="X1187" s="27">
        <f>T1187+V1187</f>
        <v>0</v>
      </c>
      <c r="Y1187" s="59"/>
    </row>
    <row r="1188" spans="1:25" ht="24">
      <c r="A1188" s="28" t="s">
        <v>626</v>
      </c>
      <c r="B1188" s="36" t="s">
        <v>609</v>
      </c>
      <c r="C1188" s="36" t="s">
        <v>63</v>
      </c>
      <c r="D1188" s="25" t="s">
        <v>63</v>
      </c>
      <c r="E1188" s="36" t="s">
        <v>855</v>
      </c>
      <c r="F1188" s="25"/>
      <c r="G1188" s="26">
        <f>SUM(G1189:G1192)</f>
        <v>40183074.369999997</v>
      </c>
      <c r="H1188" s="26">
        <f t="shared" ref="H1188:J1188" si="1001">SUM(H1189:H1192)</f>
        <v>0</v>
      </c>
      <c r="I1188" s="26">
        <f t="shared" si="1001"/>
        <v>0</v>
      </c>
      <c r="J1188" s="26">
        <f t="shared" si="1001"/>
        <v>0</v>
      </c>
      <c r="K1188" s="26">
        <f>SUM(K1189:K1192)</f>
        <v>40183074.369999997</v>
      </c>
      <c r="L1188" s="26">
        <f t="shared" ref="L1188" si="1002">SUM(L1189:L1192)</f>
        <v>0</v>
      </c>
      <c r="M1188" s="26">
        <f>SUM(M1189:M1192)</f>
        <v>40191918.410000004</v>
      </c>
      <c r="N1188" s="26">
        <f t="shared" ref="N1188:P1188" si="1003">SUM(N1189:N1192)</f>
        <v>0</v>
      </c>
      <c r="O1188" s="26">
        <f t="shared" si="1003"/>
        <v>0</v>
      </c>
      <c r="P1188" s="26">
        <f t="shared" si="1003"/>
        <v>0</v>
      </c>
      <c r="Q1188" s="26">
        <f>SUM(Q1189:Q1192)</f>
        <v>40191918.410000004</v>
      </c>
      <c r="R1188" s="26">
        <f t="shared" ref="R1188" si="1004">SUM(R1189:R1192)</f>
        <v>0</v>
      </c>
      <c r="S1188" s="26">
        <f>SUM(S1189:S1192)</f>
        <v>40191918.410000004</v>
      </c>
      <c r="T1188" s="26">
        <f t="shared" ref="T1188:X1188" si="1005">SUM(T1189:T1192)</f>
        <v>0</v>
      </c>
      <c r="U1188" s="27">
        <f t="shared" si="1005"/>
        <v>0</v>
      </c>
      <c r="V1188" s="27">
        <f t="shared" si="1005"/>
        <v>0</v>
      </c>
      <c r="W1188" s="27">
        <f>SUM(W1189:W1192)</f>
        <v>40191918.410000004</v>
      </c>
      <c r="X1188" s="27">
        <f t="shared" si="1005"/>
        <v>0</v>
      </c>
      <c r="Y1188" s="59"/>
    </row>
    <row r="1189" spans="1:25" ht="48">
      <c r="A1189" s="35" t="s">
        <v>29</v>
      </c>
      <c r="B1189" s="36" t="s">
        <v>609</v>
      </c>
      <c r="C1189" s="36" t="s">
        <v>63</v>
      </c>
      <c r="D1189" s="25" t="s">
        <v>63</v>
      </c>
      <c r="E1189" s="36" t="s">
        <v>855</v>
      </c>
      <c r="F1189" s="25" t="s">
        <v>854</v>
      </c>
      <c r="G1189" s="26">
        <v>34665195.559999995</v>
      </c>
      <c r="H1189" s="26"/>
      <c r="I1189" s="26"/>
      <c r="J1189" s="26"/>
      <c r="K1189" s="26">
        <f t="shared" ref="K1189:L1192" si="1006">G1189+I1189</f>
        <v>34665195.559999995</v>
      </c>
      <c r="L1189" s="26">
        <f t="shared" si="1006"/>
        <v>0</v>
      </c>
      <c r="M1189" s="26">
        <v>34665195.560000002</v>
      </c>
      <c r="N1189" s="26"/>
      <c r="O1189" s="26"/>
      <c r="P1189" s="26"/>
      <c r="Q1189" s="26">
        <f t="shared" ref="Q1189:R1192" si="1007">M1189+O1189</f>
        <v>34665195.560000002</v>
      </c>
      <c r="R1189" s="26">
        <f t="shared" si="1007"/>
        <v>0</v>
      </c>
      <c r="S1189" s="26">
        <v>34665195.560000002</v>
      </c>
      <c r="T1189" s="26"/>
      <c r="U1189" s="27"/>
      <c r="V1189" s="27"/>
      <c r="W1189" s="27">
        <f t="shared" ref="W1189:X1192" si="1008">S1189+U1189</f>
        <v>34665195.560000002</v>
      </c>
      <c r="X1189" s="27">
        <f t="shared" si="1008"/>
        <v>0</v>
      </c>
      <c r="Y1189" s="59"/>
    </row>
    <row r="1190" spans="1:25" ht="24">
      <c r="A1190" s="35" t="s">
        <v>30</v>
      </c>
      <c r="B1190" s="36" t="s">
        <v>609</v>
      </c>
      <c r="C1190" s="36" t="s">
        <v>63</v>
      </c>
      <c r="D1190" s="25" t="s">
        <v>63</v>
      </c>
      <c r="E1190" s="36" t="s">
        <v>855</v>
      </c>
      <c r="F1190" s="25" t="s">
        <v>646</v>
      </c>
      <c r="G1190" s="26">
        <v>3053958.8099999996</v>
      </c>
      <c r="H1190" s="26"/>
      <c r="I1190" s="26"/>
      <c r="J1190" s="26"/>
      <c r="K1190" s="26">
        <f t="shared" si="1006"/>
        <v>3053958.8099999996</v>
      </c>
      <c r="L1190" s="26">
        <f t="shared" si="1006"/>
        <v>0</v>
      </c>
      <c r="M1190" s="26">
        <v>3062802.85</v>
      </c>
      <c r="N1190" s="26"/>
      <c r="O1190" s="26"/>
      <c r="P1190" s="26"/>
      <c r="Q1190" s="26">
        <f t="shared" si="1007"/>
        <v>3062802.85</v>
      </c>
      <c r="R1190" s="26">
        <f t="shared" si="1007"/>
        <v>0</v>
      </c>
      <c r="S1190" s="26">
        <v>3062802.85</v>
      </c>
      <c r="T1190" s="26"/>
      <c r="U1190" s="27"/>
      <c r="V1190" s="27"/>
      <c r="W1190" s="27">
        <f t="shared" si="1008"/>
        <v>3062802.85</v>
      </c>
      <c r="X1190" s="27">
        <f t="shared" si="1008"/>
        <v>0</v>
      </c>
      <c r="Y1190" s="59"/>
    </row>
    <row r="1191" spans="1:25" hidden="1">
      <c r="A1191" s="29" t="s">
        <v>57</v>
      </c>
      <c r="B1191" s="36" t="s">
        <v>609</v>
      </c>
      <c r="C1191" s="36" t="s">
        <v>63</v>
      </c>
      <c r="D1191" s="25" t="s">
        <v>63</v>
      </c>
      <c r="E1191" s="36" t="s">
        <v>855</v>
      </c>
      <c r="F1191" s="25" t="s">
        <v>856</v>
      </c>
      <c r="G1191" s="26"/>
      <c r="H1191" s="26"/>
      <c r="I1191" s="26"/>
      <c r="J1191" s="26"/>
      <c r="K1191" s="26">
        <f t="shared" si="1006"/>
        <v>0</v>
      </c>
      <c r="L1191" s="26">
        <f t="shared" si="1006"/>
        <v>0</v>
      </c>
      <c r="M1191" s="26"/>
      <c r="N1191" s="26"/>
      <c r="O1191" s="26"/>
      <c r="P1191" s="26"/>
      <c r="Q1191" s="26">
        <f t="shared" si="1007"/>
        <v>0</v>
      </c>
      <c r="R1191" s="26">
        <f t="shared" si="1007"/>
        <v>0</v>
      </c>
      <c r="S1191" s="26"/>
      <c r="T1191" s="26"/>
      <c r="U1191" s="27"/>
      <c r="V1191" s="27"/>
      <c r="W1191" s="27">
        <f t="shared" si="1008"/>
        <v>0</v>
      </c>
      <c r="X1191" s="27">
        <f t="shared" si="1008"/>
        <v>0</v>
      </c>
      <c r="Y1191" s="59"/>
    </row>
    <row r="1192" spans="1:25">
      <c r="A1192" s="35" t="s">
        <v>54</v>
      </c>
      <c r="B1192" s="36" t="s">
        <v>609</v>
      </c>
      <c r="C1192" s="36" t="s">
        <v>63</v>
      </c>
      <c r="D1192" s="25" t="s">
        <v>63</v>
      </c>
      <c r="E1192" s="36" t="s">
        <v>855</v>
      </c>
      <c r="F1192" s="25" t="s">
        <v>650</v>
      </c>
      <c r="G1192" s="26">
        <v>2463920</v>
      </c>
      <c r="H1192" s="26"/>
      <c r="I1192" s="26"/>
      <c r="J1192" s="26"/>
      <c r="K1192" s="26">
        <f t="shared" si="1006"/>
        <v>2463920</v>
      </c>
      <c r="L1192" s="26">
        <f t="shared" si="1006"/>
        <v>0</v>
      </c>
      <c r="M1192" s="26">
        <v>2463920</v>
      </c>
      <c r="N1192" s="26"/>
      <c r="O1192" s="26"/>
      <c r="P1192" s="26"/>
      <c r="Q1192" s="26">
        <f t="shared" si="1007"/>
        <v>2463920</v>
      </c>
      <c r="R1192" s="26">
        <f t="shared" si="1007"/>
        <v>0</v>
      </c>
      <c r="S1192" s="26">
        <v>2463920</v>
      </c>
      <c r="T1192" s="26"/>
      <c r="U1192" s="27"/>
      <c r="V1192" s="27"/>
      <c r="W1192" s="27">
        <f t="shared" si="1008"/>
        <v>2463920</v>
      </c>
      <c r="X1192" s="27">
        <f t="shared" si="1008"/>
        <v>0</v>
      </c>
      <c r="Y1192" s="59"/>
    </row>
    <row r="1193" spans="1:25" hidden="1">
      <c r="A1193" s="30" t="s">
        <v>35</v>
      </c>
      <c r="B1193" s="25" t="s">
        <v>609</v>
      </c>
      <c r="C1193" s="36" t="s">
        <v>63</v>
      </c>
      <c r="D1193" s="25" t="s">
        <v>63</v>
      </c>
      <c r="E1193" s="25" t="s">
        <v>36</v>
      </c>
      <c r="F1193" s="25"/>
      <c r="G1193" s="26">
        <f t="shared" ref="G1193:X1193" si="1009">G1194</f>
        <v>0</v>
      </c>
      <c r="H1193" s="26">
        <f t="shared" si="1009"/>
        <v>0</v>
      </c>
      <c r="I1193" s="26">
        <f t="shared" si="1009"/>
        <v>0</v>
      </c>
      <c r="J1193" s="26">
        <f t="shared" si="1009"/>
        <v>0</v>
      </c>
      <c r="K1193" s="26">
        <f t="shared" si="1009"/>
        <v>0</v>
      </c>
      <c r="L1193" s="26">
        <f t="shared" si="1009"/>
        <v>0</v>
      </c>
      <c r="M1193" s="26">
        <f t="shared" si="1009"/>
        <v>0</v>
      </c>
      <c r="N1193" s="26">
        <f t="shared" si="1009"/>
        <v>0</v>
      </c>
      <c r="O1193" s="26">
        <f t="shared" si="1009"/>
        <v>0</v>
      </c>
      <c r="P1193" s="26">
        <f t="shared" si="1009"/>
        <v>0</v>
      </c>
      <c r="Q1193" s="26">
        <f t="shared" si="1009"/>
        <v>0</v>
      </c>
      <c r="R1193" s="26">
        <f t="shared" si="1009"/>
        <v>0</v>
      </c>
      <c r="S1193" s="26">
        <f t="shared" si="1009"/>
        <v>0</v>
      </c>
      <c r="T1193" s="26">
        <f t="shared" si="1009"/>
        <v>0</v>
      </c>
      <c r="U1193" s="26">
        <f t="shared" si="1009"/>
        <v>0</v>
      </c>
      <c r="V1193" s="26">
        <f t="shared" si="1009"/>
        <v>0</v>
      </c>
      <c r="W1193" s="26">
        <f t="shared" si="1009"/>
        <v>0</v>
      </c>
      <c r="X1193" s="26">
        <f t="shared" si="1009"/>
        <v>0</v>
      </c>
      <c r="Y1193" s="59"/>
    </row>
    <row r="1194" spans="1:25" hidden="1">
      <c r="A1194" s="29" t="s">
        <v>628</v>
      </c>
      <c r="B1194" s="25">
        <v>731</v>
      </c>
      <c r="C1194" s="36" t="s">
        <v>63</v>
      </c>
      <c r="D1194" s="25" t="s">
        <v>63</v>
      </c>
      <c r="E1194" s="25" t="s">
        <v>629</v>
      </c>
      <c r="F1194" s="24"/>
      <c r="G1194" s="26">
        <f t="shared" ref="G1194:X1194" si="1010">G1197+G1195</f>
        <v>0</v>
      </c>
      <c r="H1194" s="26">
        <f t="shared" si="1010"/>
        <v>0</v>
      </c>
      <c r="I1194" s="26">
        <f t="shared" si="1010"/>
        <v>0</v>
      </c>
      <c r="J1194" s="26">
        <f t="shared" si="1010"/>
        <v>0</v>
      </c>
      <c r="K1194" s="26">
        <f t="shared" si="1010"/>
        <v>0</v>
      </c>
      <c r="L1194" s="26">
        <f t="shared" si="1010"/>
        <v>0</v>
      </c>
      <c r="M1194" s="26">
        <f t="shared" si="1010"/>
        <v>0</v>
      </c>
      <c r="N1194" s="26">
        <f t="shared" si="1010"/>
        <v>0</v>
      </c>
      <c r="O1194" s="26">
        <f t="shared" si="1010"/>
        <v>0</v>
      </c>
      <c r="P1194" s="26">
        <f t="shared" si="1010"/>
        <v>0</v>
      </c>
      <c r="Q1194" s="26">
        <f t="shared" si="1010"/>
        <v>0</v>
      </c>
      <c r="R1194" s="26">
        <f t="shared" si="1010"/>
        <v>0</v>
      </c>
      <c r="S1194" s="26">
        <f t="shared" si="1010"/>
        <v>0</v>
      </c>
      <c r="T1194" s="26">
        <f t="shared" si="1010"/>
        <v>0</v>
      </c>
      <c r="U1194" s="26">
        <f t="shared" si="1010"/>
        <v>0</v>
      </c>
      <c r="V1194" s="26">
        <f t="shared" si="1010"/>
        <v>0</v>
      </c>
      <c r="W1194" s="26">
        <f t="shared" si="1010"/>
        <v>0</v>
      </c>
      <c r="X1194" s="26">
        <f t="shared" si="1010"/>
        <v>0</v>
      </c>
      <c r="Y1194" s="59"/>
    </row>
    <row r="1195" spans="1:25" ht="72" hidden="1">
      <c r="A1195" s="28" t="s">
        <v>43</v>
      </c>
      <c r="B1195" s="25" t="s">
        <v>609</v>
      </c>
      <c r="C1195" s="36" t="s">
        <v>63</v>
      </c>
      <c r="D1195" s="25" t="s">
        <v>63</v>
      </c>
      <c r="E1195" s="25" t="s">
        <v>630</v>
      </c>
      <c r="F1195" s="24"/>
      <c r="G1195" s="26">
        <f t="shared" ref="G1195:X1195" si="1011">G1196</f>
        <v>0</v>
      </c>
      <c r="H1195" s="26">
        <f t="shared" si="1011"/>
        <v>0</v>
      </c>
      <c r="I1195" s="26">
        <f t="shared" si="1011"/>
        <v>0</v>
      </c>
      <c r="J1195" s="26">
        <f t="shared" si="1011"/>
        <v>0</v>
      </c>
      <c r="K1195" s="26">
        <f t="shared" si="1011"/>
        <v>0</v>
      </c>
      <c r="L1195" s="26">
        <f t="shared" si="1011"/>
        <v>0</v>
      </c>
      <c r="M1195" s="26">
        <f t="shared" si="1011"/>
        <v>0</v>
      </c>
      <c r="N1195" s="26">
        <f t="shared" si="1011"/>
        <v>0</v>
      </c>
      <c r="O1195" s="26">
        <f t="shared" si="1011"/>
        <v>0</v>
      </c>
      <c r="P1195" s="26">
        <f t="shared" si="1011"/>
        <v>0</v>
      </c>
      <c r="Q1195" s="26">
        <f t="shared" si="1011"/>
        <v>0</v>
      </c>
      <c r="R1195" s="26">
        <f t="shared" si="1011"/>
        <v>0</v>
      </c>
      <c r="S1195" s="26">
        <f t="shared" si="1011"/>
        <v>0</v>
      </c>
      <c r="T1195" s="26">
        <f t="shared" si="1011"/>
        <v>0</v>
      </c>
      <c r="U1195" s="26">
        <f t="shared" si="1011"/>
        <v>0</v>
      </c>
      <c r="V1195" s="26">
        <f t="shared" si="1011"/>
        <v>0</v>
      </c>
      <c r="W1195" s="26">
        <f t="shared" si="1011"/>
        <v>0</v>
      </c>
      <c r="X1195" s="26">
        <f t="shared" si="1011"/>
        <v>0</v>
      </c>
      <c r="Y1195" s="59"/>
    </row>
    <row r="1196" spans="1:25" ht="48" hidden="1">
      <c r="A1196" s="28" t="s">
        <v>29</v>
      </c>
      <c r="B1196" s="25">
        <v>731</v>
      </c>
      <c r="C1196" s="36" t="s">
        <v>63</v>
      </c>
      <c r="D1196" s="25" t="s">
        <v>63</v>
      </c>
      <c r="E1196" s="25" t="s">
        <v>630</v>
      </c>
      <c r="F1196" s="24">
        <v>100</v>
      </c>
      <c r="G1196" s="26"/>
      <c r="H1196" s="26"/>
      <c r="I1196" s="26"/>
      <c r="J1196" s="26">
        <f>I1196</f>
        <v>0</v>
      </c>
      <c r="K1196" s="26">
        <f t="shared" ref="K1196:L1196" si="1012">G1196+I1196</f>
        <v>0</v>
      </c>
      <c r="L1196" s="26">
        <f t="shared" si="1012"/>
        <v>0</v>
      </c>
      <c r="M1196" s="26"/>
      <c r="N1196" s="26"/>
      <c r="O1196" s="26"/>
      <c r="P1196" s="26"/>
      <c r="Q1196" s="26">
        <f t="shared" ref="Q1196:R1196" si="1013">M1196+O1196</f>
        <v>0</v>
      </c>
      <c r="R1196" s="26">
        <f t="shared" si="1013"/>
        <v>0</v>
      </c>
      <c r="S1196" s="26"/>
      <c r="T1196" s="26"/>
      <c r="U1196" s="26"/>
      <c r="V1196" s="26"/>
      <c r="W1196" s="26">
        <f t="shared" ref="W1196:X1196" si="1014">S1196+U1196</f>
        <v>0</v>
      </c>
      <c r="X1196" s="26">
        <f t="shared" si="1014"/>
        <v>0</v>
      </c>
      <c r="Y1196" s="59"/>
    </row>
    <row r="1197" spans="1:25" ht="24" hidden="1">
      <c r="A1197" s="31" t="s">
        <v>98</v>
      </c>
      <c r="B1197" s="25">
        <v>731</v>
      </c>
      <c r="C1197" s="36" t="s">
        <v>63</v>
      </c>
      <c r="D1197" s="25" t="s">
        <v>63</v>
      </c>
      <c r="E1197" s="25" t="s">
        <v>649</v>
      </c>
      <c r="F1197" s="24"/>
      <c r="G1197" s="26">
        <f>G1198+G1199</f>
        <v>0</v>
      </c>
      <c r="H1197" s="26">
        <f t="shared" ref="H1197:L1197" si="1015">H1198+H1199</f>
        <v>0</v>
      </c>
      <c r="I1197" s="26">
        <f t="shared" si="1015"/>
        <v>0</v>
      </c>
      <c r="J1197" s="26">
        <f t="shared" si="1015"/>
        <v>0</v>
      </c>
      <c r="K1197" s="26">
        <f t="shared" si="1015"/>
        <v>0</v>
      </c>
      <c r="L1197" s="26">
        <f t="shared" si="1015"/>
        <v>0</v>
      </c>
      <c r="M1197" s="26">
        <f>M1198+M1199</f>
        <v>0</v>
      </c>
      <c r="N1197" s="26">
        <f t="shared" ref="N1197:R1197" si="1016">N1198+N1199</f>
        <v>0</v>
      </c>
      <c r="O1197" s="26">
        <f t="shared" si="1016"/>
        <v>0</v>
      </c>
      <c r="P1197" s="26">
        <f t="shared" si="1016"/>
        <v>0</v>
      </c>
      <c r="Q1197" s="26">
        <f t="shared" si="1016"/>
        <v>0</v>
      </c>
      <c r="R1197" s="26">
        <f t="shared" si="1016"/>
        <v>0</v>
      </c>
      <c r="S1197" s="26">
        <f>S1198+S1199</f>
        <v>0</v>
      </c>
      <c r="T1197" s="26">
        <f t="shared" ref="T1197:X1197" si="1017">T1198+T1199</f>
        <v>0</v>
      </c>
      <c r="U1197" s="27">
        <f t="shared" si="1017"/>
        <v>0</v>
      </c>
      <c r="V1197" s="27">
        <f t="shared" si="1017"/>
        <v>0</v>
      </c>
      <c r="W1197" s="27">
        <f t="shared" si="1017"/>
        <v>0</v>
      </c>
      <c r="X1197" s="27">
        <f t="shared" si="1017"/>
        <v>0</v>
      </c>
      <c r="Y1197" s="59"/>
    </row>
    <row r="1198" spans="1:25" ht="24" hidden="1">
      <c r="A1198" s="28" t="s">
        <v>30</v>
      </c>
      <c r="B1198" s="25">
        <v>731</v>
      </c>
      <c r="C1198" s="36" t="s">
        <v>63</v>
      </c>
      <c r="D1198" s="25" t="s">
        <v>63</v>
      </c>
      <c r="E1198" s="25" t="s">
        <v>649</v>
      </c>
      <c r="F1198" s="24">
        <v>200</v>
      </c>
      <c r="G1198" s="26"/>
      <c r="H1198" s="26"/>
      <c r="I1198" s="26"/>
      <c r="J1198" s="26"/>
      <c r="K1198" s="26">
        <f>G1198+I1198</f>
        <v>0</v>
      </c>
      <c r="L1198" s="26">
        <f>H1198+J1198</f>
        <v>0</v>
      </c>
      <c r="M1198" s="26"/>
      <c r="N1198" s="26"/>
      <c r="O1198" s="26"/>
      <c r="P1198" s="26"/>
      <c r="Q1198" s="26">
        <f>M1198+O1198</f>
        <v>0</v>
      </c>
      <c r="R1198" s="26">
        <f>N1198+P1198</f>
        <v>0</v>
      </c>
      <c r="S1198" s="26"/>
      <c r="T1198" s="26"/>
      <c r="U1198" s="27"/>
      <c r="V1198" s="27"/>
      <c r="W1198" s="27">
        <f>S1198+U1198</f>
        <v>0</v>
      </c>
      <c r="X1198" s="27">
        <f>T1198+V1198</f>
        <v>0</v>
      </c>
      <c r="Y1198" s="59"/>
    </row>
    <row r="1199" spans="1:25" hidden="1">
      <c r="A1199" s="28" t="s">
        <v>54</v>
      </c>
      <c r="B1199" s="25" t="s">
        <v>609</v>
      </c>
      <c r="C1199" s="25" t="s">
        <v>63</v>
      </c>
      <c r="D1199" s="25" t="s">
        <v>63</v>
      </c>
      <c r="E1199" s="25" t="s">
        <v>649</v>
      </c>
      <c r="F1199" s="24">
        <v>800</v>
      </c>
      <c r="G1199" s="26"/>
      <c r="H1199" s="26"/>
      <c r="I1199" s="26"/>
      <c r="J1199" s="26"/>
      <c r="K1199" s="26">
        <f>G1199+I1199</f>
        <v>0</v>
      </c>
      <c r="L1199" s="26">
        <f>H1199+J1199</f>
        <v>0</v>
      </c>
      <c r="M1199" s="26"/>
      <c r="N1199" s="26"/>
      <c r="O1199" s="26"/>
      <c r="P1199" s="26"/>
      <c r="Q1199" s="26">
        <f>M1199+O1199</f>
        <v>0</v>
      </c>
      <c r="R1199" s="26">
        <f>N1199+P1199</f>
        <v>0</v>
      </c>
      <c r="S1199" s="26"/>
      <c r="T1199" s="26"/>
      <c r="U1199" s="27"/>
      <c r="V1199" s="27"/>
      <c r="W1199" s="27">
        <f>S1199+U1199</f>
        <v>0</v>
      </c>
      <c r="X1199" s="27">
        <f>T1199+V1199</f>
        <v>0</v>
      </c>
      <c r="Y1199" s="59"/>
    </row>
    <row r="1200" spans="1:25">
      <c r="A1200" s="28" t="s">
        <v>857</v>
      </c>
      <c r="B1200" s="25" t="s">
        <v>609</v>
      </c>
      <c r="C1200" s="25" t="s">
        <v>205</v>
      </c>
      <c r="D1200" s="25"/>
      <c r="E1200" s="25"/>
      <c r="F1200" s="24"/>
      <c r="G1200" s="26">
        <f>G1201</f>
        <v>1237257.8400000001</v>
      </c>
      <c r="H1200" s="26">
        <f t="shared" ref="H1200:L1202" si="1018">H1201</f>
        <v>0</v>
      </c>
      <c r="I1200" s="26">
        <f t="shared" si="1018"/>
        <v>0</v>
      </c>
      <c r="J1200" s="26">
        <f t="shared" si="1018"/>
        <v>0</v>
      </c>
      <c r="K1200" s="26">
        <f t="shared" si="1018"/>
        <v>1237257.8400000001</v>
      </c>
      <c r="L1200" s="26">
        <f t="shared" si="1018"/>
        <v>0</v>
      </c>
      <c r="M1200" s="26">
        <f>M1201</f>
        <v>1286659.28</v>
      </c>
      <c r="N1200" s="26">
        <f t="shared" ref="N1200:R1202" si="1019">N1201</f>
        <v>0</v>
      </c>
      <c r="O1200" s="26">
        <f t="shared" si="1019"/>
        <v>0</v>
      </c>
      <c r="P1200" s="26">
        <f t="shared" si="1019"/>
        <v>0</v>
      </c>
      <c r="Q1200" s="26">
        <f t="shared" si="1019"/>
        <v>1286659.28</v>
      </c>
      <c r="R1200" s="26">
        <f t="shared" si="1019"/>
        <v>0</v>
      </c>
      <c r="S1200" s="26">
        <f>S1201</f>
        <v>1338036.76</v>
      </c>
      <c r="T1200" s="26">
        <f t="shared" ref="T1200:X1202" si="1020">T1201</f>
        <v>0</v>
      </c>
      <c r="U1200" s="27">
        <f t="shared" si="1020"/>
        <v>0</v>
      </c>
      <c r="V1200" s="27">
        <f t="shared" si="1020"/>
        <v>0</v>
      </c>
      <c r="W1200" s="27">
        <f t="shared" si="1020"/>
        <v>1338036.76</v>
      </c>
      <c r="X1200" s="27">
        <f t="shared" si="1020"/>
        <v>0</v>
      </c>
      <c r="Y1200" s="59"/>
    </row>
    <row r="1201" spans="1:25">
      <c r="A1201" s="28" t="s">
        <v>858</v>
      </c>
      <c r="B1201" s="25" t="s">
        <v>609</v>
      </c>
      <c r="C1201" s="25" t="s">
        <v>205</v>
      </c>
      <c r="D1201" s="25" t="s">
        <v>63</v>
      </c>
      <c r="E1201" s="25"/>
      <c r="F1201" s="24"/>
      <c r="G1201" s="26">
        <f t="shared" ref="G1201:X1201" si="1021">G1202+G1219</f>
        <v>1237257.8400000001</v>
      </c>
      <c r="H1201" s="26">
        <f t="shared" si="1021"/>
        <v>0</v>
      </c>
      <c r="I1201" s="26">
        <f t="shared" si="1021"/>
        <v>0</v>
      </c>
      <c r="J1201" s="26">
        <f t="shared" si="1021"/>
        <v>0</v>
      </c>
      <c r="K1201" s="26">
        <f t="shared" si="1021"/>
        <v>1237257.8400000001</v>
      </c>
      <c r="L1201" s="26">
        <f t="shared" si="1021"/>
        <v>0</v>
      </c>
      <c r="M1201" s="26">
        <f t="shared" si="1021"/>
        <v>1286659.28</v>
      </c>
      <c r="N1201" s="26">
        <f t="shared" si="1021"/>
        <v>0</v>
      </c>
      <c r="O1201" s="26">
        <f t="shared" si="1021"/>
        <v>0</v>
      </c>
      <c r="P1201" s="26">
        <f t="shared" si="1021"/>
        <v>0</v>
      </c>
      <c r="Q1201" s="26">
        <f t="shared" si="1021"/>
        <v>1286659.28</v>
      </c>
      <c r="R1201" s="26">
        <f t="shared" si="1021"/>
        <v>0</v>
      </c>
      <c r="S1201" s="26">
        <f t="shared" si="1021"/>
        <v>1338036.76</v>
      </c>
      <c r="T1201" s="26">
        <f t="shared" si="1021"/>
        <v>0</v>
      </c>
      <c r="U1201" s="27">
        <f t="shared" si="1021"/>
        <v>0</v>
      </c>
      <c r="V1201" s="27">
        <f t="shared" si="1021"/>
        <v>0</v>
      </c>
      <c r="W1201" s="27">
        <f t="shared" si="1021"/>
        <v>1338036.76</v>
      </c>
      <c r="X1201" s="27">
        <f t="shared" si="1021"/>
        <v>0</v>
      </c>
      <c r="Y1201" s="59"/>
    </row>
    <row r="1202" spans="1:25" ht="24">
      <c r="A1202" s="23" t="s">
        <v>859</v>
      </c>
      <c r="B1202" s="25" t="s">
        <v>609</v>
      </c>
      <c r="C1202" s="25" t="s">
        <v>205</v>
      </c>
      <c r="D1202" s="25" t="s">
        <v>63</v>
      </c>
      <c r="E1202" s="25" t="s">
        <v>73</v>
      </c>
      <c r="F1202" s="24"/>
      <c r="G1202" s="26">
        <f>G1203</f>
        <v>1237257.8400000001</v>
      </c>
      <c r="H1202" s="26">
        <f>H1203</f>
        <v>0</v>
      </c>
      <c r="I1202" s="26">
        <f t="shared" si="1018"/>
        <v>0</v>
      </c>
      <c r="J1202" s="26">
        <f t="shared" si="1018"/>
        <v>0</v>
      </c>
      <c r="K1202" s="26">
        <f t="shared" si="1018"/>
        <v>1237257.8400000001</v>
      </c>
      <c r="L1202" s="26">
        <f t="shared" si="1018"/>
        <v>0</v>
      </c>
      <c r="M1202" s="26">
        <f>M1203</f>
        <v>1286659.28</v>
      </c>
      <c r="N1202" s="26">
        <f>N1203</f>
        <v>0</v>
      </c>
      <c r="O1202" s="26">
        <f t="shared" si="1019"/>
        <v>0</v>
      </c>
      <c r="P1202" s="26">
        <f t="shared" si="1019"/>
        <v>0</v>
      </c>
      <c r="Q1202" s="26">
        <f t="shared" si="1019"/>
        <v>1286659.28</v>
      </c>
      <c r="R1202" s="26">
        <f t="shared" si="1019"/>
        <v>0</v>
      </c>
      <c r="S1202" s="26">
        <f>S1203</f>
        <v>1338036.76</v>
      </c>
      <c r="T1202" s="26">
        <f>T1203</f>
        <v>0</v>
      </c>
      <c r="U1202" s="27">
        <f t="shared" si="1020"/>
        <v>0</v>
      </c>
      <c r="V1202" s="27">
        <f t="shared" si="1020"/>
        <v>0</v>
      </c>
      <c r="W1202" s="27">
        <f t="shared" si="1020"/>
        <v>1338036.76</v>
      </c>
      <c r="X1202" s="27">
        <f t="shared" si="1020"/>
        <v>0</v>
      </c>
      <c r="Y1202" s="59"/>
    </row>
    <row r="1203" spans="1:25" ht="24">
      <c r="A1203" s="28" t="s">
        <v>860</v>
      </c>
      <c r="B1203" s="25" t="s">
        <v>609</v>
      </c>
      <c r="C1203" s="25" t="s">
        <v>205</v>
      </c>
      <c r="D1203" s="25" t="s">
        <v>63</v>
      </c>
      <c r="E1203" s="25" t="s">
        <v>861</v>
      </c>
      <c r="F1203" s="24"/>
      <c r="G1203" s="26">
        <f t="shared" ref="G1203:X1203" si="1022">G1207+G1204+G1210+G1215</f>
        <v>1237257.8400000001</v>
      </c>
      <c r="H1203" s="26">
        <f t="shared" si="1022"/>
        <v>0</v>
      </c>
      <c r="I1203" s="26">
        <f t="shared" si="1022"/>
        <v>0</v>
      </c>
      <c r="J1203" s="26">
        <f t="shared" si="1022"/>
        <v>0</v>
      </c>
      <c r="K1203" s="26">
        <f t="shared" si="1022"/>
        <v>1237257.8400000001</v>
      </c>
      <c r="L1203" s="26">
        <f t="shared" si="1022"/>
        <v>0</v>
      </c>
      <c r="M1203" s="26">
        <f t="shared" si="1022"/>
        <v>1286659.28</v>
      </c>
      <c r="N1203" s="26">
        <f t="shared" si="1022"/>
        <v>0</v>
      </c>
      <c r="O1203" s="26">
        <f t="shared" si="1022"/>
        <v>0</v>
      </c>
      <c r="P1203" s="26">
        <f t="shared" si="1022"/>
        <v>0</v>
      </c>
      <c r="Q1203" s="26">
        <f t="shared" si="1022"/>
        <v>1286659.28</v>
      </c>
      <c r="R1203" s="26">
        <f t="shared" si="1022"/>
        <v>0</v>
      </c>
      <c r="S1203" s="26">
        <f t="shared" si="1022"/>
        <v>1338036.76</v>
      </c>
      <c r="T1203" s="26">
        <f t="shared" si="1022"/>
        <v>0</v>
      </c>
      <c r="U1203" s="26">
        <f t="shared" si="1022"/>
        <v>0</v>
      </c>
      <c r="V1203" s="26">
        <f t="shared" si="1022"/>
        <v>0</v>
      </c>
      <c r="W1203" s="26">
        <f t="shared" si="1022"/>
        <v>1338036.76</v>
      </c>
      <c r="X1203" s="26">
        <f t="shared" si="1022"/>
        <v>0</v>
      </c>
      <c r="Y1203" s="59"/>
    </row>
    <row r="1204" spans="1:25" ht="48" hidden="1">
      <c r="A1204" s="28" t="s">
        <v>862</v>
      </c>
      <c r="B1204" s="25" t="s">
        <v>609</v>
      </c>
      <c r="C1204" s="25" t="s">
        <v>205</v>
      </c>
      <c r="D1204" s="25" t="s">
        <v>63</v>
      </c>
      <c r="E1204" s="25" t="s">
        <v>863</v>
      </c>
      <c r="F1204" s="24"/>
      <c r="G1204" s="26">
        <f t="shared" ref="G1204:V1205" si="1023">G1205</f>
        <v>0</v>
      </c>
      <c r="H1204" s="26">
        <f t="shared" si="1023"/>
        <v>0</v>
      </c>
      <c r="I1204" s="26">
        <f t="shared" si="1023"/>
        <v>0</v>
      </c>
      <c r="J1204" s="26">
        <f t="shared" si="1023"/>
        <v>0</v>
      </c>
      <c r="K1204" s="26">
        <f t="shared" si="1023"/>
        <v>0</v>
      </c>
      <c r="L1204" s="26">
        <f t="shared" si="1023"/>
        <v>0</v>
      </c>
      <c r="M1204" s="26">
        <f t="shared" si="1023"/>
        <v>0</v>
      </c>
      <c r="N1204" s="26">
        <f t="shared" si="1023"/>
        <v>0</v>
      </c>
      <c r="O1204" s="26">
        <f t="shared" si="1023"/>
        <v>0</v>
      </c>
      <c r="P1204" s="26">
        <f t="shared" si="1023"/>
        <v>0</v>
      </c>
      <c r="Q1204" s="26">
        <f t="shared" si="1023"/>
        <v>0</v>
      </c>
      <c r="R1204" s="26">
        <f t="shared" si="1023"/>
        <v>0</v>
      </c>
      <c r="S1204" s="26">
        <f t="shared" si="1023"/>
        <v>0</v>
      </c>
      <c r="T1204" s="26">
        <f t="shared" si="1023"/>
        <v>0</v>
      </c>
      <c r="U1204" s="27">
        <f t="shared" si="1023"/>
        <v>0</v>
      </c>
      <c r="V1204" s="27">
        <f t="shared" si="1023"/>
        <v>0</v>
      </c>
      <c r="W1204" s="27">
        <f t="shared" ref="S1204:X1205" si="1024">W1205</f>
        <v>0</v>
      </c>
      <c r="X1204" s="27">
        <f t="shared" si="1024"/>
        <v>0</v>
      </c>
      <c r="Y1204" s="59"/>
    </row>
    <row r="1205" spans="1:25" hidden="1">
      <c r="A1205" s="28" t="s">
        <v>52</v>
      </c>
      <c r="B1205" s="25" t="s">
        <v>609</v>
      </c>
      <c r="C1205" s="25" t="s">
        <v>205</v>
      </c>
      <c r="D1205" s="25" t="s">
        <v>63</v>
      </c>
      <c r="E1205" s="25" t="s">
        <v>864</v>
      </c>
      <c r="F1205" s="24"/>
      <c r="G1205" s="26">
        <f t="shared" si="1023"/>
        <v>0</v>
      </c>
      <c r="H1205" s="26">
        <f t="shared" si="1023"/>
        <v>0</v>
      </c>
      <c r="I1205" s="26">
        <f t="shared" si="1023"/>
        <v>0</v>
      </c>
      <c r="J1205" s="26">
        <f t="shared" si="1023"/>
        <v>0</v>
      </c>
      <c r="K1205" s="26">
        <f t="shared" si="1023"/>
        <v>0</v>
      </c>
      <c r="L1205" s="26">
        <f t="shared" si="1023"/>
        <v>0</v>
      </c>
      <c r="M1205" s="26">
        <f t="shared" si="1023"/>
        <v>0</v>
      </c>
      <c r="N1205" s="26">
        <f t="shared" si="1023"/>
        <v>0</v>
      </c>
      <c r="O1205" s="26">
        <f t="shared" si="1023"/>
        <v>0</v>
      </c>
      <c r="P1205" s="26">
        <f t="shared" si="1023"/>
        <v>0</v>
      </c>
      <c r="Q1205" s="26">
        <f t="shared" si="1023"/>
        <v>0</v>
      </c>
      <c r="R1205" s="26">
        <f t="shared" si="1023"/>
        <v>0</v>
      </c>
      <c r="S1205" s="26">
        <f t="shared" si="1024"/>
        <v>0</v>
      </c>
      <c r="T1205" s="26">
        <f t="shared" si="1024"/>
        <v>0</v>
      </c>
      <c r="U1205" s="27">
        <f t="shared" si="1024"/>
        <v>0</v>
      </c>
      <c r="V1205" s="27">
        <f t="shared" si="1024"/>
        <v>0</v>
      </c>
      <c r="W1205" s="27">
        <f t="shared" si="1024"/>
        <v>0</v>
      </c>
      <c r="X1205" s="27">
        <f t="shared" si="1024"/>
        <v>0</v>
      </c>
      <c r="Y1205" s="59"/>
    </row>
    <row r="1206" spans="1:25" ht="24" hidden="1">
      <c r="A1206" s="28" t="s">
        <v>30</v>
      </c>
      <c r="B1206" s="25" t="s">
        <v>609</v>
      </c>
      <c r="C1206" s="25" t="s">
        <v>205</v>
      </c>
      <c r="D1206" s="25" t="s">
        <v>63</v>
      </c>
      <c r="E1206" s="25" t="s">
        <v>864</v>
      </c>
      <c r="F1206" s="24">
        <v>200</v>
      </c>
      <c r="G1206" s="26">
        <v>0</v>
      </c>
      <c r="H1206" s="26"/>
      <c r="I1206" s="26"/>
      <c r="J1206" s="26"/>
      <c r="K1206" s="26">
        <f>G1206+I1206</f>
        <v>0</v>
      </c>
      <c r="L1206" s="26">
        <f>H1206+J1206</f>
        <v>0</v>
      </c>
      <c r="M1206" s="26">
        <v>0</v>
      </c>
      <c r="N1206" s="26"/>
      <c r="O1206" s="26"/>
      <c r="P1206" s="26"/>
      <c r="Q1206" s="26">
        <f>M1206+O1206</f>
        <v>0</v>
      </c>
      <c r="R1206" s="26">
        <f>N1206+P1206</f>
        <v>0</v>
      </c>
      <c r="S1206" s="26">
        <v>0</v>
      </c>
      <c r="T1206" s="26"/>
      <c r="U1206" s="27"/>
      <c r="V1206" s="27"/>
      <c r="W1206" s="27">
        <f>S1206+U1206</f>
        <v>0</v>
      </c>
      <c r="X1206" s="27">
        <f>T1206+V1206</f>
        <v>0</v>
      </c>
      <c r="Y1206" s="59"/>
    </row>
    <row r="1207" spans="1:25" ht="24" hidden="1">
      <c r="A1207" s="28" t="s">
        <v>865</v>
      </c>
      <c r="B1207" s="25" t="s">
        <v>609</v>
      </c>
      <c r="C1207" s="25" t="s">
        <v>205</v>
      </c>
      <c r="D1207" s="25" t="s">
        <v>63</v>
      </c>
      <c r="E1207" s="25" t="s">
        <v>866</v>
      </c>
      <c r="F1207" s="24"/>
      <c r="G1207" s="26">
        <f t="shared" ref="G1207:X1207" si="1025">+G1208</f>
        <v>0</v>
      </c>
      <c r="H1207" s="26">
        <f t="shared" si="1025"/>
        <v>0</v>
      </c>
      <c r="I1207" s="26">
        <f t="shared" si="1025"/>
        <v>0</v>
      </c>
      <c r="J1207" s="26">
        <f t="shared" si="1025"/>
        <v>0</v>
      </c>
      <c r="K1207" s="26">
        <f t="shared" si="1025"/>
        <v>0</v>
      </c>
      <c r="L1207" s="26">
        <f t="shared" si="1025"/>
        <v>0</v>
      </c>
      <c r="M1207" s="26">
        <f t="shared" si="1025"/>
        <v>0</v>
      </c>
      <c r="N1207" s="26">
        <f t="shared" si="1025"/>
        <v>0</v>
      </c>
      <c r="O1207" s="26">
        <f t="shared" si="1025"/>
        <v>0</v>
      </c>
      <c r="P1207" s="26">
        <f t="shared" si="1025"/>
        <v>0</v>
      </c>
      <c r="Q1207" s="26">
        <f t="shared" si="1025"/>
        <v>0</v>
      </c>
      <c r="R1207" s="26">
        <f t="shared" si="1025"/>
        <v>0</v>
      </c>
      <c r="S1207" s="26">
        <f t="shared" si="1025"/>
        <v>0</v>
      </c>
      <c r="T1207" s="26">
        <f t="shared" si="1025"/>
        <v>0</v>
      </c>
      <c r="U1207" s="27">
        <f t="shared" si="1025"/>
        <v>0</v>
      </c>
      <c r="V1207" s="27">
        <f t="shared" si="1025"/>
        <v>0</v>
      </c>
      <c r="W1207" s="27">
        <f t="shared" si="1025"/>
        <v>0</v>
      </c>
      <c r="X1207" s="27">
        <f t="shared" si="1025"/>
        <v>0</v>
      </c>
      <c r="Y1207" s="59"/>
    </row>
    <row r="1208" spans="1:25" hidden="1">
      <c r="A1208" s="35" t="s">
        <v>867</v>
      </c>
      <c r="B1208" s="25" t="s">
        <v>609</v>
      </c>
      <c r="C1208" s="25" t="s">
        <v>205</v>
      </c>
      <c r="D1208" s="25" t="s">
        <v>63</v>
      </c>
      <c r="E1208" s="25" t="s">
        <v>868</v>
      </c>
      <c r="F1208" s="24"/>
      <c r="G1208" s="26">
        <f t="shared" ref="G1208:X1208" si="1026">G1209</f>
        <v>0</v>
      </c>
      <c r="H1208" s="26">
        <f t="shared" si="1026"/>
        <v>0</v>
      </c>
      <c r="I1208" s="26">
        <f t="shared" si="1026"/>
        <v>0</v>
      </c>
      <c r="J1208" s="26">
        <f t="shared" si="1026"/>
        <v>0</v>
      </c>
      <c r="K1208" s="26">
        <f t="shared" si="1026"/>
        <v>0</v>
      </c>
      <c r="L1208" s="26">
        <f t="shared" si="1026"/>
        <v>0</v>
      </c>
      <c r="M1208" s="26">
        <f t="shared" si="1026"/>
        <v>0</v>
      </c>
      <c r="N1208" s="26">
        <f t="shared" si="1026"/>
        <v>0</v>
      </c>
      <c r="O1208" s="26">
        <f t="shared" si="1026"/>
        <v>0</v>
      </c>
      <c r="P1208" s="26">
        <f t="shared" si="1026"/>
        <v>0</v>
      </c>
      <c r="Q1208" s="26">
        <f t="shared" si="1026"/>
        <v>0</v>
      </c>
      <c r="R1208" s="26">
        <f t="shared" si="1026"/>
        <v>0</v>
      </c>
      <c r="S1208" s="26">
        <f t="shared" si="1026"/>
        <v>0</v>
      </c>
      <c r="T1208" s="26">
        <f t="shared" si="1026"/>
        <v>0</v>
      </c>
      <c r="U1208" s="27">
        <f t="shared" si="1026"/>
        <v>0</v>
      </c>
      <c r="V1208" s="27">
        <f t="shared" si="1026"/>
        <v>0</v>
      </c>
      <c r="W1208" s="27">
        <f t="shared" si="1026"/>
        <v>0</v>
      </c>
      <c r="X1208" s="27">
        <f t="shared" si="1026"/>
        <v>0</v>
      </c>
      <c r="Y1208" s="59"/>
    </row>
    <row r="1209" spans="1:25" ht="24" hidden="1">
      <c r="A1209" s="28" t="s">
        <v>30</v>
      </c>
      <c r="B1209" s="25" t="s">
        <v>609</v>
      </c>
      <c r="C1209" s="25" t="s">
        <v>205</v>
      </c>
      <c r="D1209" s="25" t="s">
        <v>63</v>
      </c>
      <c r="E1209" s="25" t="s">
        <v>868</v>
      </c>
      <c r="F1209" s="24">
        <v>200</v>
      </c>
      <c r="G1209" s="26">
        <v>0</v>
      </c>
      <c r="H1209" s="26"/>
      <c r="I1209" s="26">
        <v>0</v>
      </c>
      <c r="J1209" s="26"/>
      <c r="K1209" s="26">
        <f>G1209+I1209</f>
        <v>0</v>
      </c>
      <c r="L1209" s="26">
        <f>H1209+J1209</f>
        <v>0</v>
      </c>
      <c r="M1209" s="26">
        <v>0</v>
      </c>
      <c r="N1209" s="26"/>
      <c r="O1209" s="26"/>
      <c r="P1209" s="26"/>
      <c r="Q1209" s="26">
        <f>M1209+O1209</f>
        <v>0</v>
      </c>
      <c r="R1209" s="26">
        <f>N1209+P1209</f>
        <v>0</v>
      </c>
      <c r="S1209" s="26">
        <v>0</v>
      </c>
      <c r="T1209" s="26"/>
      <c r="U1209" s="27"/>
      <c r="V1209" s="27"/>
      <c r="W1209" s="27">
        <f>S1209+U1209</f>
        <v>0</v>
      </c>
      <c r="X1209" s="27">
        <f>T1209+V1209</f>
        <v>0</v>
      </c>
      <c r="Y1209" s="59"/>
    </row>
    <row r="1210" spans="1:25" ht="24" hidden="1">
      <c r="A1210" s="28" t="s">
        <v>869</v>
      </c>
      <c r="B1210" s="25" t="s">
        <v>609</v>
      </c>
      <c r="C1210" s="25" t="s">
        <v>205</v>
      </c>
      <c r="D1210" s="25" t="s">
        <v>63</v>
      </c>
      <c r="E1210" s="25" t="s">
        <v>870</v>
      </c>
      <c r="F1210" s="24"/>
      <c r="G1210" s="26">
        <f t="shared" ref="G1210:X1210" si="1027">G1211+G1213</f>
        <v>0</v>
      </c>
      <c r="H1210" s="26">
        <f t="shared" si="1027"/>
        <v>0</v>
      </c>
      <c r="I1210" s="26">
        <f t="shared" si="1027"/>
        <v>0</v>
      </c>
      <c r="J1210" s="26">
        <f t="shared" si="1027"/>
        <v>0</v>
      </c>
      <c r="K1210" s="26">
        <f t="shared" si="1027"/>
        <v>0</v>
      </c>
      <c r="L1210" s="26">
        <f t="shared" si="1027"/>
        <v>0</v>
      </c>
      <c r="M1210" s="26">
        <f t="shared" si="1027"/>
        <v>0</v>
      </c>
      <c r="N1210" s="26">
        <f t="shared" si="1027"/>
        <v>0</v>
      </c>
      <c r="O1210" s="26">
        <f t="shared" si="1027"/>
        <v>0</v>
      </c>
      <c r="P1210" s="26">
        <f t="shared" si="1027"/>
        <v>0</v>
      </c>
      <c r="Q1210" s="26">
        <f t="shared" si="1027"/>
        <v>0</v>
      </c>
      <c r="R1210" s="26">
        <f t="shared" si="1027"/>
        <v>0</v>
      </c>
      <c r="S1210" s="26">
        <f t="shared" si="1027"/>
        <v>0</v>
      </c>
      <c r="T1210" s="26">
        <f t="shared" si="1027"/>
        <v>0</v>
      </c>
      <c r="U1210" s="27">
        <f t="shared" si="1027"/>
        <v>0</v>
      </c>
      <c r="V1210" s="27">
        <f t="shared" si="1027"/>
        <v>0</v>
      </c>
      <c r="W1210" s="27">
        <f t="shared" si="1027"/>
        <v>0</v>
      </c>
      <c r="X1210" s="27">
        <f t="shared" si="1027"/>
        <v>0</v>
      </c>
      <c r="Y1210" s="59"/>
    </row>
    <row r="1211" spans="1:25" ht="24" hidden="1">
      <c r="A1211" s="28" t="s">
        <v>871</v>
      </c>
      <c r="B1211" s="25" t="s">
        <v>609</v>
      </c>
      <c r="C1211" s="25" t="s">
        <v>205</v>
      </c>
      <c r="D1211" s="25" t="s">
        <v>63</v>
      </c>
      <c r="E1211" s="25" t="s">
        <v>872</v>
      </c>
      <c r="F1211" s="24"/>
      <c r="G1211" s="26">
        <f t="shared" ref="G1211:X1211" si="1028">G1212</f>
        <v>0</v>
      </c>
      <c r="H1211" s="26">
        <f t="shared" si="1028"/>
        <v>0</v>
      </c>
      <c r="I1211" s="26">
        <f t="shared" si="1028"/>
        <v>0</v>
      </c>
      <c r="J1211" s="26">
        <f t="shared" si="1028"/>
        <v>0</v>
      </c>
      <c r="K1211" s="26">
        <f t="shared" si="1028"/>
        <v>0</v>
      </c>
      <c r="L1211" s="26">
        <f t="shared" si="1028"/>
        <v>0</v>
      </c>
      <c r="M1211" s="26">
        <f t="shared" si="1028"/>
        <v>0</v>
      </c>
      <c r="N1211" s="26">
        <f t="shared" si="1028"/>
        <v>0</v>
      </c>
      <c r="O1211" s="26">
        <f t="shared" si="1028"/>
        <v>0</v>
      </c>
      <c r="P1211" s="26">
        <f t="shared" si="1028"/>
        <v>0</v>
      </c>
      <c r="Q1211" s="26">
        <f t="shared" si="1028"/>
        <v>0</v>
      </c>
      <c r="R1211" s="26">
        <f t="shared" si="1028"/>
        <v>0</v>
      </c>
      <c r="S1211" s="26">
        <f t="shared" si="1028"/>
        <v>0</v>
      </c>
      <c r="T1211" s="26">
        <f t="shared" si="1028"/>
        <v>0</v>
      </c>
      <c r="U1211" s="27">
        <f t="shared" si="1028"/>
        <v>0</v>
      </c>
      <c r="V1211" s="27">
        <f t="shared" si="1028"/>
        <v>0</v>
      </c>
      <c r="W1211" s="27">
        <f t="shared" si="1028"/>
        <v>0</v>
      </c>
      <c r="X1211" s="27">
        <f t="shared" si="1028"/>
        <v>0</v>
      </c>
      <c r="Y1211" s="59"/>
    </row>
    <row r="1212" spans="1:25" ht="24" hidden="1">
      <c r="A1212" s="28" t="s">
        <v>30</v>
      </c>
      <c r="B1212" s="25" t="s">
        <v>609</v>
      </c>
      <c r="C1212" s="25" t="s">
        <v>205</v>
      </c>
      <c r="D1212" s="25" t="s">
        <v>63</v>
      </c>
      <c r="E1212" s="25" t="s">
        <v>872</v>
      </c>
      <c r="F1212" s="24">
        <v>200</v>
      </c>
      <c r="G1212" s="26"/>
      <c r="H1212" s="26">
        <f>G1212</f>
        <v>0</v>
      </c>
      <c r="I1212" s="26"/>
      <c r="J1212" s="26"/>
      <c r="K1212" s="26">
        <f>G1212+I1212</f>
        <v>0</v>
      </c>
      <c r="L1212" s="26">
        <f>H1212+J1212</f>
        <v>0</v>
      </c>
      <c r="M1212" s="26"/>
      <c r="N1212" s="26">
        <f>M1212</f>
        <v>0</v>
      </c>
      <c r="O1212" s="26"/>
      <c r="P1212" s="26"/>
      <c r="Q1212" s="26">
        <f>M1212+O1212</f>
        <v>0</v>
      </c>
      <c r="R1212" s="26">
        <f>N1212+P1212</f>
        <v>0</v>
      </c>
      <c r="S1212" s="26"/>
      <c r="T1212" s="26">
        <f>S1212</f>
        <v>0</v>
      </c>
      <c r="U1212" s="27"/>
      <c r="V1212" s="27"/>
      <c r="W1212" s="27">
        <f>S1212+U1212</f>
        <v>0</v>
      </c>
      <c r="X1212" s="27">
        <f>T1212+V1212</f>
        <v>0</v>
      </c>
      <c r="Y1212" s="59"/>
    </row>
    <row r="1213" spans="1:25" ht="24" hidden="1">
      <c r="A1213" s="28" t="s">
        <v>873</v>
      </c>
      <c r="B1213" s="25" t="s">
        <v>609</v>
      </c>
      <c r="C1213" s="25" t="s">
        <v>205</v>
      </c>
      <c r="D1213" s="25" t="s">
        <v>63</v>
      </c>
      <c r="E1213" s="25" t="s">
        <v>874</v>
      </c>
      <c r="F1213" s="24"/>
      <c r="G1213" s="26">
        <f t="shared" ref="G1213:X1213" si="1029">G1214</f>
        <v>0</v>
      </c>
      <c r="H1213" s="26">
        <f t="shared" si="1029"/>
        <v>0</v>
      </c>
      <c r="I1213" s="26">
        <f t="shared" si="1029"/>
        <v>0</v>
      </c>
      <c r="J1213" s="26">
        <f t="shared" si="1029"/>
        <v>0</v>
      </c>
      <c r="K1213" s="26">
        <f t="shared" si="1029"/>
        <v>0</v>
      </c>
      <c r="L1213" s="26">
        <f t="shared" si="1029"/>
        <v>0</v>
      </c>
      <c r="M1213" s="26">
        <f t="shared" si="1029"/>
        <v>0</v>
      </c>
      <c r="N1213" s="26">
        <f t="shared" si="1029"/>
        <v>0</v>
      </c>
      <c r="O1213" s="26">
        <f t="shared" si="1029"/>
        <v>0</v>
      </c>
      <c r="P1213" s="26">
        <f t="shared" si="1029"/>
        <v>0</v>
      </c>
      <c r="Q1213" s="26">
        <f t="shared" si="1029"/>
        <v>0</v>
      </c>
      <c r="R1213" s="26">
        <f t="shared" si="1029"/>
        <v>0</v>
      </c>
      <c r="S1213" s="26">
        <f t="shared" si="1029"/>
        <v>0</v>
      </c>
      <c r="T1213" s="26">
        <f t="shared" si="1029"/>
        <v>0</v>
      </c>
      <c r="U1213" s="27">
        <f t="shared" si="1029"/>
        <v>0</v>
      </c>
      <c r="V1213" s="27">
        <f t="shared" si="1029"/>
        <v>0</v>
      </c>
      <c r="W1213" s="27">
        <f t="shared" si="1029"/>
        <v>0</v>
      </c>
      <c r="X1213" s="27">
        <f t="shared" si="1029"/>
        <v>0</v>
      </c>
      <c r="Y1213" s="59"/>
    </row>
    <row r="1214" spans="1:25" ht="24" hidden="1">
      <c r="A1214" s="28" t="s">
        <v>30</v>
      </c>
      <c r="B1214" s="25" t="s">
        <v>609</v>
      </c>
      <c r="C1214" s="25" t="s">
        <v>205</v>
      </c>
      <c r="D1214" s="25" t="s">
        <v>63</v>
      </c>
      <c r="E1214" s="25" t="s">
        <v>874</v>
      </c>
      <c r="F1214" s="24">
        <v>200</v>
      </c>
      <c r="G1214" s="26"/>
      <c r="H1214" s="26"/>
      <c r="I1214" s="26"/>
      <c r="J1214" s="26"/>
      <c r="K1214" s="26">
        <f>G1214+I1214</f>
        <v>0</v>
      </c>
      <c r="L1214" s="26">
        <f>H1214+J1214</f>
        <v>0</v>
      </c>
      <c r="M1214" s="26"/>
      <c r="N1214" s="26"/>
      <c r="O1214" s="26"/>
      <c r="P1214" s="26"/>
      <c r="Q1214" s="26">
        <f>M1214+O1214</f>
        <v>0</v>
      </c>
      <c r="R1214" s="26">
        <f>N1214+P1214</f>
        <v>0</v>
      </c>
      <c r="S1214" s="26"/>
      <c r="T1214" s="26"/>
      <c r="U1214" s="27"/>
      <c r="V1214" s="27"/>
      <c r="W1214" s="27">
        <f>S1214+U1214</f>
        <v>0</v>
      </c>
      <c r="X1214" s="27">
        <f>T1214+V1214</f>
        <v>0</v>
      </c>
      <c r="Y1214" s="59"/>
    </row>
    <row r="1215" spans="1:25" ht="36">
      <c r="A1215" s="28" t="s">
        <v>875</v>
      </c>
      <c r="B1215" s="25" t="s">
        <v>609</v>
      </c>
      <c r="C1215" s="25" t="s">
        <v>205</v>
      </c>
      <c r="D1215" s="25" t="s">
        <v>63</v>
      </c>
      <c r="E1215" s="25" t="s">
        <v>876</v>
      </c>
      <c r="F1215" s="24"/>
      <c r="G1215" s="26">
        <f t="shared" ref="G1215:X1215" si="1030">G1216</f>
        <v>1237257.8400000001</v>
      </c>
      <c r="H1215" s="26">
        <f t="shared" si="1030"/>
        <v>0</v>
      </c>
      <c r="I1215" s="26">
        <f t="shared" si="1030"/>
        <v>0</v>
      </c>
      <c r="J1215" s="26">
        <f t="shared" si="1030"/>
        <v>0</v>
      </c>
      <c r="K1215" s="26">
        <f t="shared" si="1030"/>
        <v>1237257.8400000001</v>
      </c>
      <c r="L1215" s="26">
        <f t="shared" si="1030"/>
        <v>0</v>
      </c>
      <c r="M1215" s="26">
        <f t="shared" si="1030"/>
        <v>1286659.28</v>
      </c>
      <c r="N1215" s="26">
        <f t="shared" si="1030"/>
        <v>0</v>
      </c>
      <c r="O1215" s="26">
        <f t="shared" si="1030"/>
        <v>0</v>
      </c>
      <c r="P1215" s="26">
        <f t="shared" si="1030"/>
        <v>0</v>
      </c>
      <c r="Q1215" s="26">
        <f t="shared" si="1030"/>
        <v>1286659.28</v>
      </c>
      <c r="R1215" s="26">
        <f t="shared" si="1030"/>
        <v>0</v>
      </c>
      <c r="S1215" s="26">
        <f t="shared" si="1030"/>
        <v>1338036.76</v>
      </c>
      <c r="T1215" s="26">
        <f t="shared" si="1030"/>
        <v>0</v>
      </c>
      <c r="U1215" s="26">
        <f t="shared" si="1030"/>
        <v>0</v>
      </c>
      <c r="V1215" s="26">
        <f t="shared" si="1030"/>
        <v>0</v>
      </c>
      <c r="W1215" s="26">
        <f t="shared" si="1030"/>
        <v>1338036.76</v>
      </c>
      <c r="X1215" s="26">
        <f t="shared" si="1030"/>
        <v>0</v>
      </c>
      <c r="Y1215" s="59"/>
    </row>
    <row r="1216" spans="1:25" ht="36">
      <c r="A1216" s="28" t="s">
        <v>877</v>
      </c>
      <c r="B1216" s="25" t="s">
        <v>609</v>
      </c>
      <c r="C1216" s="25" t="s">
        <v>205</v>
      </c>
      <c r="D1216" s="25" t="s">
        <v>63</v>
      </c>
      <c r="E1216" s="25" t="s">
        <v>878</v>
      </c>
      <c r="F1216" s="24"/>
      <c r="G1216" s="26">
        <f t="shared" ref="G1216:X1216" si="1031">G1217+G1218</f>
        <v>1237257.8400000001</v>
      </c>
      <c r="H1216" s="26">
        <f t="shared" si="1031"/>
        <v>0</v>
      </c>
      <c r="I1216" s="26">
        <f t="shared" si="1031"/>
        <v>0</v>
      </c>
      <c r="J1216" s="26">
        <f t="shared" si="1031"/>
        <v>0</v>
      </c>
      <c r="K1216" s="26">
        <f t="shared" si="1031"/>
        <v>1237257.8400000001</v>
      </c>
      <c r="L1216" s="26">
        <f t="shared" si="1031"/>
        <v>0</v>
      </c>
      <c r="M1216" s="26">
        <f t="shared" si="1031"/>
        <v>1286659.28</v>
      </c>
      <c r="N1216" s="26">
        <f t="shared" si="1031"/>
        <v>0</v>
      </c>
      <c r="O1216" s="26">
        <f t="shared" si="1031"/>
        <v>0</v>
      </c>
      <c r="P1216" s="26">
        <f t="shared" si="1031"/>
        <v>0</v>
      </c>
      <c r="Q1216" s="26">
        <f t="shared" si="1031"/>
        <v>1286659.28</v>
      </c>
      <c r="R1216" s="26">
        <f t="shared" si="1031"/>
        <v>0</v>
      </c>
      <c r="S1216" s="26">
        <f>S1217+S1218</f>
        <v>1338036.76</v>
      </c>
      <c r="T1216" s="26">
        <f t="shared" si="1031"/>
        <v>0</v>
      </c>
      <c r="U1216" s="26">
        <f t="shared" si="1031"/>
        <v>0</v>
      </c>
      <c r="V1216" s="26">
        <f t="shared" si="1031"/>
        <v>0</v>
      </c>
      <c r="W1216" s="26">
        <f t="shared" si="1031"/>
        <v>1338036.76</v>
      </c>
      <c r="X1216" s="26">
        <f t="shared" si="1031"/>
        <v>0</v>
      </c>
      <c r="Y1216" s="59"/>
    </row>
    <row r="1217" spans="1:25" ht="24">
      <c r="A1217" s="28" t="s">
        <v>30</v>
      </c>
      <c r="B1217" s="25" t="s">
        <v>609</v>
      </c>
      <c r="C1217" s="25" t="s">
        <v>205</v>
      </c>
      <c r="D1217" s="25" t="s">
        <v>63</v>
      </c>
      <c r="E1217" s="25" t="s">
        <v>878</v>
      </c>
      <c r="F1217" s="24">
        <v>200</v>
      </c>
      <c r="G1217" s="26">
        <f>1593614.49-1356356.65</f>
        <v>237257.84000000008</v>
      </c>
      <c r="H1217" s="26"/>
      <c r="I1217" s="26"/>
      <c r="J1217" s="26"/>
      <c r="K1217" s="26">
        <f>G1217+I1217</f>
        <v>237257.84000000008</v>
      </c>
      <c r="L1217" s="26">
        <f>H1217+J1217</f>
        <v>0</v>
      </c>
      <c r="M1217" s="26">
        <f>1603402.11-1316742.83</f>
        <v>286659.28000000003</v>
      </c>
      <c r="N1217" s="26"/>
      <c r="O1217" s="26"/>
      <c r="P1217" s="26"/>
      <c r="Q1217" s="26">
        <f>M1217+O1217</f>
        <v>286659.28000000003</v>
      </c>
      <c r="R1217" s="26">
        <f>N1217+P1217</f>
        <v>0</v>
      </c>
      <c r="S1217" s="26">
        <f>1603402.11-1265365.35</f>
        <v>338036.76</v>
      </c>
      <c r="T1217" s="26"/>
      <c r="U1217" s="27"/>
      <c r="V1217" s="27"/>
      <c r="W1217" s="26">
        <f>S1217+U1217</f>
        <v>338036.76</v>
      </c>
      <c r="X1217" s="26">
        <f>T1217+V1217</f>
        <v>0</v>
      </c>
      <c r="Y1217" s="59"/>
    </row>
    <row r="1218" spans="1:25" ht="24">
      <c r="A1218" s="28" t="s">
        <v>242</v>
      </c>
      <c r="B1218" s="25" t="s">
        <v>609</v>
      </c>
      <c r="C1218" s="25" t="s">
        <v>205</v>
      </c>
      <c r="D1218" s="25" t="s">
        <v>63</v>
      </c>
      <c r="E1218" s="25" t="s">
        <v>878</v>
      </c>
      <c r="F1218" s="24">
        <v>600</v>
      </c>
      <c r="G1218" s="26">
        <v>1000000</v>
      </c>
      <c r="H1218" s="26"/>
      <c r="I1218" s="26"/>
      <c r="J1218" s="26"/>
      <c r="K1218" s="26">
        <f>G1218+I1218</f>
        <v>1000000</v>
      </c>
      <c r="L1218" s="26">
        <f>H1218+J1218</f>
        <v>0</v>
      </c>
      <c r="M1218" s="26">
        <v>1000000</v>
      </c>
      <c r="N1218" s="26"/>
      <c r="O1218" s="26"/>
      <c r="P1218" s="26"/>
      <c r="Q1218" s="26">
        <f>M1218+O1218</f>
        <v>1000000</v>
      </c>
      <c r="R1218" s="26">
        <f>N1218+P1218</f>
        <v>0</v>
      </c>
      <c r="S1218" s="26">
        <v>1000000</v>
      </c>
      <c r="T1218" s="26"/>
      <c r="U1218" s="27"/>
      <c r="V1218" s="27"/>
      <c r="W1218" s="26">
        <f>S1218+U1218</f>
        <v>1000000</v>
      </c>
      <c r="X1218" s="26">
        <f>T1218+V1218</f>
        <v>0</v>
      </c>
      <c r="Y1218" s="59"/>
    </row>
    <row r="1219" spans="1:25" ht="24" hidden="1">
      <c r="A1219" s="28" t="s">
        <v>712</v>
      </c>
      <c r="B1219" s="25" t="s">
        <v>609</v>
      </c>
      <c r="C1219" s="25" t="s">
        <v>205</v>
      </c>
      <c r="D1219" s="25" t="s">
        <v>63</v>
      </c>
      <c r="E1219" s="25" t="s">
        <v>639</v>
      </c>
      <c r="F1219" s="24"/>
      <c r="G1219" s="26">
        <f t="shared" ref="G1219:J1222" si="1032">G1220</f>
        <v>0</v>
      </c>
      <c r="H1219" s="26">
        <f t="shared" si="1032"/>
        <v>0</v>
      </c>
      <c r="I1219" s="26">
        <f t="shared" si="1032"/>
        <v>0</v>
      </c>
      <c r="J1219" s="26">
        <f t="shared" si="1032"/>
        <v>0</v>
      </c>
      <c r="K1219" s="26">
        <f>G1219+I1219</f>
        <v>0</v>
      </c>
      <c r="L1219" s="26">
        <f>L1220</f>
        <v>0</v>
      </c>
      <c r="M1219" s="26">
        <f t="shared" ref="M1219:P1222" si="1033">M1220</f>
        <v>0</v>
      </c>
      <c r="N1219" s="26">
        <f t="shared" si="1033"/>
        <v>0</v>
      </c>
      <c r="O1219" s="26">
        <f t="shared" si="1033"/>
        <v>0</v>
      </c>
      <c r="P1219" s="26">
        <f t="shared" si="1033"/>
        <v>0</v>
      </c>
      <c r="Q1219" s="26">
        <f>M1219+O1219</f>
        <v>0</v>
      </c>
      <c r="R1219" s="26">
        <f>R1220</f>
        <v>0</v>
      </c>
      <c r="S1219" s="26">
        <f t="shared" ref="S1219:V1222" si="1034">S1220</f>
        <v>0</v>
      </c>
      <c r="T1219" s="26">
        <f t="shared" si="1034"/>
        <v>0</v>
      </c>
      <c r="U1219" s="27">
        <f t="shared" si="1034"/>
        <v>0</v>
      </c>
      <c r="V1219" s="27">
        <f t="shared" si="1034"/>
        <v>0</v>
      </c>
      <c r="W1219" s="27">
        <f>S1219+U1219</f>
        <v>0</v>
      </c>
      <c r="X1219" s="27">
        <f>X1220</f>
        <v>0</v>
      </c>
      <c r="Y1219" s="59"/>
    </row>
    <row r="1220" spans="1:25" ht="24" hidden="1">
      <c r="A1220" s="28" t="s">
        <v>640</v>
      </c>
      <c r="B1220" s="25" t="s">
        <v>609</v>
      </c>
      <c r="C1220" s="25" t="s">
        <v>205</v>
      </c>
      <c r="D1220" s="25" t="s">
        <v>63</v>
      </c>
      <c r="E1220" s="25" t="s">
        <v>641</v>
      </c>
      <c r="F1220" s="24"/>
      <c r="G1220" s="26">
        <f t="shared" si="1032"/>
        <v>0</v>
      </c>
      <c r="H1220" s="26">
        <f t="shared" si="1032"/>
        <v>0</v>
      </c>
      <c r="I1220" s="26">
        <f t="shared" si="1032"/>
        <v>0</v>
      </c>
      <c r="J1220" s="26">
        <f t="shared" si="1032"/>
        <v>0</v>
      </c>
      <c r="K1220" s="26">
        <f>G1220+I1220</f>
        <v>0</v>
      </c>
      <c r="L1220" s="26">
        <f>L1221</f>
        <v>0</v>
      </c>
      <c r="M1220" s="26">
        <f t="shared" si="1033"/>
        <v>0</v>
      </c>
      <c r="N1220" s="26">
        <f t="shared" si="1033"/>
        <v>0</v>
      </c>
      <c r="O1220" s="26">
        <f t="shared" si="1033"/>
        <v>0</v>
      </c>
      <c r="P1220" s="26">
        <f t="shared" si="1033"/>
        <v>0</v>
      </c>
      <c r="Q1220" s="26">
        <f>M1220+O1220</f>
        <v>0</v>
      </c>
      <c r="R1220" s="26">
        <f>R1221</f>
        <v>0</v>
      </c>
      <c r="S1220" s="26">
        <f t="shared" si="1034"/>
        <v>0</v>
      </c>
      <c r="T1220" s="26">
        <f t="shared" si="1034"/>
        <v>0</v>
      </c>
      <c r="U1220" s="27">
        <f t="shared" si="1034"/>
        <v>0</v>
      </c>
      <c r="V1220" s="27">
        <f t="shared" si="1034"/>
        <v>0</v>
      </c>
      <c r="W1220" s="27">
        <f>S1220+U1220</f>
        <v>0</v>
      </c>
      <c r="X1220" s="27">
        <f>X1221</f>
        <v>0</v>
      </c>
      <c r="Y1220" s="59"/>
    </row>
    <row r="1221" spans="1:25" ht="24" hidden="1">
      <c r="A1221" s="28" t="s">
        <v>642</v>
      </c>
      <c r="B1221" s="25" t="s">
        <v>609</v>
      </c>
      <c r="C1221" s="25" t="s">
        <v>205</v>
      </c>
      <c r="D1221" s="25" t="s">
        <v>63</v>
      </c>
      <c r="E1221" s="25" t="s">
        <v>643</v>
      </c>
      <c r="F1221" s="24"/>
      <c r="G1221" s="26">
        <f t="shared" si="1032"/>
        <v>0</v>
      </c>
      <c r="H1221" s="26">
        <f t="shared" si="1032"/>
        <v>0</v>
      </c>
      <c r="I1221" s="26">
        <f t="shared" si="1032"/>
        <v>0</v>
      </c>
      <c r="J1221" s="26">
        <f t="shared" si="1032"/>
        <v>0</v>
      </c>
      <c r="K1221" s="26">
        <f>G1221+I1221</f>
        <v>0</v>
      </c>
      <c r="L1221" s="26">
        <f>L1222</f>
        <v>0</v>
      </c>
      <c r="M1221" s="26">
        <f t="shared" si="1033"/>
        <v>0</v>
      </c>
      <c r="N1221" s="26">
        <f t="shared" si="1033"/>
        <v>0</v>
      </c>
      <c r="O1221" s="26">
        <f t="shared" si="1033"/>
        <v>0</v>
      </c>
      <c r="P1221" s="26">
        <f t="shared" si="1033"/>
        <v>0</v>
      </c>
      <c r="Q1221" s="26">
        <f>M1221+O1221</f>
        <v>0</v>
      </c>
      <c r="R1221" s="26">
        <f>R1222</f>
        <v>0</v>
      </c>
      <c r="S1221" s="26">
        <f t="shared" si="1034"/>
        <v>0</v>
      </c>
      <c r="T1221" s="26">
        <f t="shared" si="1034"/>
        <v>0</v>
      </c>
      <c r="U1221" s="27">
        <f t="shared" si="1034"/>
        <v>0</v>
      </c>
      <c r="V1221" s="27">
        <f t="shared" si="1034"/>
        <v>0</v>
      </c>
      <c r="W1221" s="27">
        <f>S1221+U1221</f>
        <v>0</v>
      </c>
      <c r="X1221" s="27">
        <f>X1222</f>
        <v>0</v>
      </c>
      <c r="Y1221" s="59"/>
    </row>
    <row r="1222" spans="1:25" hidden="1">
      <c r="A1222" s="28" t="s">
        <v>52</v>
      </c>
      <c r="B1222" s="25" t="s">
        <v>609</v>
      </c>
      <c r="C1222" s="25" t="s">
        <v>205</v>
      </c>
      <c r="D1222" s="25" t="s">
        <v>63</v>
      </c>
      <c r="E1222" s="25" t="s">
        <v>787</v>
      </c>
      <c r="F1222" s="24"/>
      <c r="G1222" s="26">
        <f t="shared" si="1032"/>
        <v>0</v>
      </c>
      <c r="H1222" s="26">
        <f t="shared" si="1032"/>
        <v>0</v>
      </c>
      <c r="I1222" s="26">
        <f t="shared" si="1032"/>
        <v>0</v>
      </c>
      <c r="J1222" s="26">
        <f t="shared" si="1032"/>
        <v>0</v>
      </c>
      <c r="K1222" s="26">
        <f>K1223</f>
        <v>0</v>
      </c>
      <c r="L1222" s="26">
        <f>L1223</f>
        <v>0</v>
      </c>
      <c r="M1222" s="26">
        <f t="shared" si="1033"/>
        <v>0</v>
      </c>
      <c r="N1222" s="26">
        <f t="shared" si="1033"/>
        <v>0</v>
      </c>
      <c r="O1222" s="26">
        <f t="shared" si="1033"/>
        <v>0</v>
      </c>
      <c r="P1222" s="26">
        <f t="shared" si="1033"/>
        <v>0</v>
      </c>
      <c r="Q1222" s="26">
        <f>Q1223</f>
        <v>0</v>
      </c>
      <c r="R1222" s="26">
        <f>R1223</f>
        <v>0</v>
      </c>
      <c r="S1222" s="26">
        <f t="shared" si="1034"/>
        <v>0</v>
      </c>
      <c r="T1222" s="26">
        <f t="shared" si="1034"/>
        <v>0</v>
      </c>
      <c r="U1222" s="27">
        <f t="shared" si="1034"/>
        <v>0</v>
      </c>
      <c r="V1222" s="27">
        <f t="shared" si="1034"/>
        <v>0</v>
      </c>
      <c r="W1222" s="27">
        <f>W1223</f>
        <v>0</v>
      </c>
      <c r="X1222" s="27">
        <f>X1223</f>
        <v>0</v>
      </c>
      <c r="Y1222" s="59"/>
    </row>
    <row r="1223" spans="1:25" ht="24" hidden="1">
      <c r="A1223" s="28" t="s">
        <v>30</v>
      </c>
      <c r="B1223" s="25" t="s">
        <v>609</v>
      </c>
      <c r="C1223" s="25" t="s">
        <v>205</v>
      </c>
      <c r="D1223" s="25" t="s">
        <v>63</v>
      </c>
      <c r="E1223" s="25" t="s">
        <v>787</v>
      </c>
      <c r="F1223" s="24">
        <v>200</v>
      </c>
      <c r="G1223" s="26">
        <v>0</v>
      </c>
      <c r="H1223" s="26"/>
      <c r="I1223" s="26"/>
      <c r="J1223" s="26"/>
      <c r="K1223" s="26">
        <f>G1223+I1223</f>
        <v>0</v>
      </c>
      <c r="L1223" s="26"/>
      <c r="M1223" s="26">
        <v>0</v>
      </c>
      <c r="N1223" s="26"/>
      <c r="O1223" s="26"/>
      <c r="P1223" s="26"/>
      <c r="Q1223" s="26">
        <f>M1223+O1223</f>
        <v>0</v>
      </c>
      <c r="R1223" s="26"/>
      <c r="S1223" s="26">
        <v>0</v>
      </c>
      <c r="T1223" s="26"/>
      <c r="U1223" s="27"/>
      <c r="V1223" s="27"/>
      <c r="W1223" s="27">
        <f>S1223+U1223</f>
        <v>0</v>
      </c>
      <c r="X1223" s="27"/>
      <c r="Y1223" s="59"/>
    </row>
    <row r="1224" spans="1:25">
      <c r="A1224" s="28" t="s">
        <v>509</v>
      </c>
      <c r="B1224" s="25" t="s">
        <v>609</v>
      </c>
      <c r="C1224" s="25" t="s">
        <v>510</v>
      </c>
      <c r="D1224" s="25"/>
      <c r="E1224" s="25"/>
      <c r="F1224" s="24"/>
      <c r="G1224" s="26">
        <f t="shared" ref="G1224:X1224" si="1035">G1234+G1225</f>
        <v>1500000</v>
      </c>
      <c r="H1224" s="26">
        <f t="shared" si="1035"/>
        <v>0</v>
      </c>
      <c r="I1224" s="26">
        <f t="shared" si="1035"/>
        <v>0</v>
      </c>
      <c r="J1224" s="26">
        <f t="shared" si="1035"/>
        <v>0</v>
      </c>
      <c r="K1224" s="26">
        <f t="shared" si="1035"/>
        <v>1500000</v>
      </c>
      <c r="L1224" s="26">
        <f t="shared" si="1035"/>
        <v>0</v>
      </c>
      <c r="M1224" s="26">
        <f t="shared" si="1035"/>
        <v>1500000</v>
      </c>
      <c r="N1224" s="26">
        <f t="shared" si="1035"/>
        <v>0</v>
      </c>
      <c r="O1224" s="26">
        <f t="shared" si="1035"/>
        <v>0</v>
      </c>
      <c r="P1224" s="26">
        <f t="shared" si="1035"/>
        <v>0</v>
      </c>
      <c r="Q1224" s="26">
        <f t="shared" si="1035"/>
        <v>1500000</v>
      </c>
      <c r="R1224" s="26">
        <f t="shared" si="1035"/>
        <v>0</v>
      </c>
      <c r="S1224" s="26">
        <f t="shared" si="1035"/>
        <v>1500000</v>
      </c>
      <c r="T1224" s="26">
        <f t="shared" si="1035"/>
        <v>0</v>
      </c>
      <c r="U1224" s="27">
        <f t="shared" si="1035"/>
        <v>0</v>
      </c>
      <c r="V1224" s="27">
        <f t="shared" si="1035"/>
        <v>0</v>
      </c>
      <c r="W1224" s="27">
        <f t="shared" si="1035"/>
        <v>1500000</v>
      </c>
      <c r="X1224" s="27">
        <f t="shared" si="1035"/>
        <v>0</v>
      </c>
      <c r="Y1224" s="59"/>
    </row>
    <row r="1225" spans="1:25" hidden="1">
      <c r="A1225" s="28" t="s">
        <v>511</v>
      </c>
      <c r="B1225" s="25" t="s">
        <v>609</v>
      </c>
      <c r="C1225" s="25" t="s">
        <v>510</v>
      </c>
      <c r="D1225" s="25" t="s">
        <v>18</v>
      </c>
      <c r="E1225" s="25"/>
      <c r="F1225" s="24"/>
      <c r="G1225" s="26">
        <f>G1226</f>
        <v>0</v>
      </c>
      <c r="H1225" s="26">
        <f t="shared" ref="H1225:L1232" si="1036">H1226</f>
        <v>0</v>
      </c>
      <c r="I1225" s="26">
        <f t="shared" si="1036"/>
        <v>0</v>
      </c>
      <c r="J1225" s="26">
        <f t="shared" si="1036"/>
        <v>0</v>
      </c>
      <c r="K1225" s="26">
        <f t="shared" si="1036"/>
        <v>0</v>
      </c>
      <c r="L1225" s="26">
        <f t="shared" si="1036"/>
        <v>0</v>
      </c>
      <c r="M1225" s="26">
        <f>M1226</f>
        <v>0</v>
      </c>
      <c r="N1225" s="26">
        <f t="shared" ref="N1225:R1232" si="1037">N1226</f>
        <v>0</v>
      </c>
      <c r="O1225" s="26">
        <f t="shared" si="1037"/>
        <v>0</v>
      </c>
      <c r="P1225" s="26">
        <f t="shared" si="1037"/>
        <v>0</v>
      </c>
      <c r="Q1225" s="26">
        <f t="shared" si="1037"/>
        <v>0</v>
      </c>
      <c r="R1225" s="26">
        <f t="shared" si="1037"/>
        <v>0</v>
      </c>
      <c r="S1225" s="26">
        <f>S1226</f>
        <v>0</v>
      </c>
      <c r="T1225" s="26">
        <f t="shared" ref="T1225:X1232" si="1038">T1226</f>
        <v>0</v>
      </c>
      <c r="U1225" s="27">
        <f t="shared" si="1038"/>
        <v>0</v>
      </c>
      <c r="V1225" s="27">
        <f t="shared" si="1038"/>
        <v>0</v>
      </c>
      <c r="W1225" s="27">
        <f t="shared" si="1038"/>
        <v>0</v>
      </c>
      <c r="X1225" s="27">
        <f t="shared" si="1038"/>
        <v>0</v>
      </c>
      <c r="Y1225" s="59"/>
    </row>
    <row r="1226" spans="1:25" hidden="1">
      <c r="A1226" s="28" t="s">
        <v>516</v>
      </c>
      <c r="B1226" s="25" t="s">
        <v>609</v>
      </c>
      <c r="C1226" s="25" t="s">
        <v>510</v>
      </c>
      <c r="D1226" s="25" t="s">
        <v>18</v>
      </c>
      <c r="E1226" s="25" t="s">
        <v>446</v>
      </c>
      <c r="F1226" s="24"/>
      <c r="G1226" s="26">
        <f>G1227</f>
        <v>0</v>
      </c>
      <c r="H1226" s="26">
        <f t="shared" si="1036"/>
        <v>0</v>
      </c>
      <c r="I1226" s="26">
        <f t="shared" si="1036"/>
        <v>0</v>
      </c>
      <c r="J1226" s="26">
        <f t="shared" si="1036"/>
        <v>0</v>
      </c>
      <c r="K1226" s="26">
        <f t="shared" si="1036"/>
        <v>0</v>
      </c>
      <c r="L1226" s="26">
        <f t="shared" si="1036"/>
        <v>0</v>
      </c>
      <c r="M1226" s="26">
        <f>M1227</f>
        <v>0</v>
      </c>
      <c r="N1226" s="26">
        <f t="shared" si="1037"/>
        <v>0</v>
      </c>
      <c r="O1226" s="26">
        <f t="shared" si="1037"/>
        <v>0</v>
      </c>
      <c r="P1226" s="26">
        <f t="shared" si="1037"/>
        <v>0</v>
      </c>
      <c r="Q1226" s="26">
        <f t="shared" si="1037"/>
        <v>0</v>
      </c>
      <c r="R1226" s="26">
        <f t="shared" si="1037"/>
        <v>0</v>
      </c>
      <c r="S1226" s="26">
        <f>S1227</f>
        <v>0</v>
      </c>
      <c r="T1226" s="26">
        <f t="shared" si="1038"/>
        <v>0</v>
      </c>
      <c r="U1226" s="27">
        <f t="shared" si="1038"/>
        <v>0</v>
      </c>
      <c r="V1226" s="27">
        <f t="shared" si="1038"/>
        <v>0</v>
      </c>
      <c r="W1226" s="27">
        <f t="shared" si="1038"/>
        <v>0</v>
      </c>
      <c r="X1226" s="27">
        <f t="shared" si="1038"/>
        <v>0</v>
      </c>
      <c r="Y1226" s="59"/>
    </row>
    <row r="1227" spans="1:25" ht="24" hidden="1">
      <c r="A1227" s="28" t="s">
        <v>536</v>
      </c>
      <c r="B1227" s="25" t="s">
        <v>609</v>
      </c>
      <c r="C1227" s="25" t="s">
        <v>510</v>
      </c>
      <c r="D1227" s="25" t="s">
        <v>18</v>
      </c>
      <c r="E1227" s="25" t="s">
        <v>537</v>
      </c>
      <c r="F1227" s="24"/>
      <c r="G1227" s="26">
        <f t="shared" ref="G1227:X1227" si="1039">G1231+G1228</f>
        <v>0</v>
      </c>
      <c r="H1227" s="26">
        <f t="shared" si="1039"/>
        <v>0</v>
      </c>
      <c r="I1227" s="26">
        <f t="shared" si="1039"/>
        <v>0</v>
      </c>
      <c r="J1227" s="26">
        <f t="shared" si="1039"/>
        <v>0</v>
      </c>
      <c r="K1227" s="26">
        <f t="shared" si="1039"/>
        <v>0</v>
      </c>
      <c r="L1227" s="26">
        <f t="shared" si="1039"/>
        <v>0</v>
      </c>
      <c r="M1227" s="26">
        <f t="shared" si="1039"/>
        <v>0</v>
      </c>
      <c r="N1227" s="26">
        <f t="shared" si="1039"/>
        <v>0</v>
      </c>
      <c r="O1227" s="26">
        <f t="shared" si="1039"/>
        <v>0</v>
      </c>
      <c r="P1227" s="26">
        <f t="shared" si="1039"/>
        <v>0</v>
      </c>
      <c r="Q1227" s="26">
        <f t="shared" si="1039"/>
        <v>0</v>
      </c>
      <c r="R1227" s="26">
        <f t="shared" si="1039"/>
        <v>0</v>
      </c>
      <c r="S1227" s="26">
        <f t="shared" si="1039"/>
        <v>0</v>
      </c>
      <c r="T1227" s="26">
        <f t="shared" si="1039"/>
        <v>0</v>
      </c>
      <c r="U1227" s="27">
        <f t="shared" si="1039"/>
        <v>0</v>
      </c>
      <c r="V1227" s="27">
        <f t="shared" si="1039"/>
        <v>0</v>
      </c>
      <c r="W1227" s="27">
        <f t="shared" si="1039"/>
        <v>0</v>
      </c>
      <c r="X1227" s="27">
        <f t="shared" si="1039"/>
        <v>0</v>
      </c>
      <c r="Y1227" s="59"/>
    </row>
    <row r="1228" spans="1:25" ht="36" hidden="1">
      <c r="A1228" s="28" t="s">
        <v>879</v>
      </c>
      <c r="B1228" s="25" t="s">
        <v>609</v>
      </c>
      <c r="C1228" s="25" t="s">
        <v>510</v>
      </c>
      <c r="D1228" s="25" t="s">
        <v>18</v>
      </c>
      <c r="E1228" s="25" t="s">
        <v>880</v>
      </c>
      <c r="F1228" s="24"/>
      <c r="G1228" s="26">
        <f t="shared" ref="G1228:X1229" si="1040">G1229</f>
        <v>0</v>
      </c>
      <c r="H1228" s="26">
        <f t="shared" si="1040"/>
        <v>0</v>
      </c>
      <c r="I1228" s="26">
        <f t="shared" si="1040"/>
        <v>0</v>
      </c>
      <c r="J1228" s="26">
        <f t="shared" si="1040"/>
        <v>0</v>
      </c>
      <c r="K1228" s="26">
        <f t="shared" si="1040"/>
        <v>0</v>
      </c>
      <c r="L1228" s="26">
        <f t="shared" si="1040"/>
        <v>0</v>
      </c>
      <c r="M1228" s="26">
        <f t="shared" si="1040"/>
        <v>0</v>
      </c>
      <c r="N1228" s="26">
        <f t="shared" si="1040"/>
        <v>0</v>
      </c>
      <c r="O1228" s="26">
        <f t="shared" si="1040"/>
        <v>0</v>
      </c>
      <c r="P1228" s="26">
        <f t="shared" si="1040"/>
        <v>0</v>
      </c>
      <c r="Q1228" s="26">
        <f t="shared" si="1040"/>
        <v>0</v>
      </c>
      <c r="R1228" s="26">
        <f t="shared" si="1040"/>
        <v>0</v>
      </c>
      <c r="S1228" s="26">
        <f t="shared" si="1040"/>
        <v>0</v>
      </c>
      <c r="T1228" s="26">
        <f t="shared" si="1040"/>
        <v>0</v>
      </c>
      <c r="U1228" s="27">
        <f t="shared" si="1040"/>
        <v>0</v>
      </c>
      <c r="V1228" s="27">
        <f t="shared" si="1040"/>
        <v>0</v>
      </c>
      <c r="W1228" s="27">
        <f t="shared" si="1040"/>
        <v>0</v>
      </c>
      <c r="X1228" s="27">
        <f t="shared" si="1040"/>
        <v>0</v>
      </c>
      <c r="Y1228" s="59"/>
    </row>
    <row r="1229" spans="1:25" hidden="1">
      <c r="A1229" s="28" t="s">
        <v>881</v>
      </c>
      <c r="B1229" s="25" t="s">
        <v>609</v>
      </c>
      <c r="C1229" s="25" t="s">
        <v>510</v>
      </c>
      <c r="D1229" s="25" t="s">
        <v>18</v>
      </c>
      <c r="E1229" s="25" t="s">
        <v>882</v>
      </c>
      <c r="F1229" s="24"/>
      <c r="G1229" s="26">
        <f t="shared" si="1040"/>
        <v>0</v>
      </c>
      <c r="H1229" s="26">
        <f t="shared" si="1040"/>
        <v>0</v>
      </c>
      <c r="I1229" s="26">
        <f t="shared" si="1040"/>
        <v>0</v>
      </c>
      <c r="J1229" s="26">
        <f t="shared" si="1040"/>
        <v>0</v>
      </c>
      <c r="K1229" s="26">
        <f t="shared" si="1040"/>
        <v>0</v>
      </c>
      <c r="L1229" s="26">
        <f t="shared" si="1040"/>
        <v>0</v>
      </c>
      <c r="M1229" s="26">
        <f t="shared" si="1040"/>
        <v>0</v>
      </c>
      <c r="N1229" s="26">
        <f t="shared" si="1040"/>
        <v>0</v>
      </c>
      <c r="O1229" s="26">
        <f t="shared" si="1040"/>
        <v>0</v>
      </c>
      <c r="P1229" s="26">
        <f t="shared" si="1040"/>
        <v>0</v>
      </c>
      <c r="Q1229" s="26">
        <f t="shared" si="1040"/>
        <v>0</v>
      </c>
      <c r="R1229" s="26">
        <f t="shared" si="1040"/>
        <v>0</v>
      </c>
      <c r="S1229" s="26">
        <f t="shared" si="1040"/>
        <v>0</v>
      </c>
      <c r="T1229" s="26">
        <f t="shared" si="1040"/>
        <v>0</v>
      </c>
      <c r="U1229" s="27">
        <f t="shared" si="1040"/>
        <v>0</v>
      </c>
      <c r="V1229" s="27">
        <f t="shared" si="1040"/>
        <v>0</v>
      </c>
      <c r="W1229" s="27">
        <f t="shared" si="1040"/>
        <v>0</v>
      </c>
      <c r="X1229" s="27">
        <f t="shared" si="1040"/>
        <v>0</v>
      </c>
      <c r="Y1229" s="59"/>
    </row>
    <row r="1230" spans="1:25" ht="24" hidden="1">
      <c r="A1230" s="28" t="s">
        <v>670</v>
      </c>
      <c r="B1230" s="25" t="s">
        <v>609</v>
      </c>
      <c r="C1230" s="25" t="s">
        <v>510</v>
      </c>
      <c r="D1230" s="25" t="s">
        <v>18</v>
      </c>
      <c r="E1230" s="25" t="s">
        <v>882</v>
      </c>
      <c r="F1230" s="24">
        <v>400</v>
      </c>
      <c r="G1230" s="26">
        <v>0</v>
      </c>
      <c r="H1230" s="26"/>
      <c r="I1230" s="26"/>
      <c r="J1230" s="26"/>
      <c r="K1230" s="26">
        <f>I1230+G1230</f>
        <v>0</v>
      </c>
      <c r="L1230" s="26">
        <f>H1230+J1230</f>
        <v>0</v>
      </c>
      <c r="M1230" s="26"/>
      <c r="N1230" s="26"/>
      <c r="O1230" s="26"/>
      <c r="P1230" s="26"/>
      <c r="Q1230" s="26">
        <f>M1230+O1230</f>
        <v>0</v>
      </c>
      <c r="R1230" s="26">
        <f>N1230+P1230</f>
        <v>0</v>
      </c>
      <c r="S1230" s="26"/>
      <c r="T1230" s="26"/>
      <c r="U1230" s="27"/>
      <c r="V1230" s="27"/>
      <c r="W1230" s="27">
        <f>S1230+U1230</f>
        <v>0</v>
      </c>
      <c r="X1230" s="27">
        <f>T1230+V1230</f>
        <v>0</v>
      </c>
      <c r="Y1230" s="59"/>
    </row>
    <row r="1231" spans="1:25" hidden="1">
      <c r="A1231" s="28" t="s">
        <v>572</v>
      </c>
      <c r="B1231" s="25" t="s">
        <v>609</v>
      </c>
      <c r="C1231" s="25" t="s">
        <v>510</v>
      </c>
      <c r="D1231" s="25" t="s">
        <v>18</v>
      </c>
      <c r="E1231" s="25" t="s">
        <v>883</v>
      </c>
      <c r="F1231" s="24"/>
      <c r="G1231" s="26">
        <f>G1232</f>
        <v>0</v>
      </c>
      <c r="H1231" s="26">
        <f t="shared" si="1036"/>
        <v>0</v>
      </c>
      <c r="I1231" s="26">
        <f t="shared" si="1036"/>
        <v>0</v>
      </c>
      <c r="J1231" s="26">
        <f t="shared" si="1036"/>
        <v>0</v>
      </c>
      <c r="K1231" s="26">
        <f t="shared" si="1036"/>
        <v>0</v>
      </c>
      <c r="L1231" s="26">
        <f t="shared" si="1036"/>
        <v>0</v>
      </c>
      <c r="M1231" s="26">
        <f>M1232</f>
        <v>0</v>
      </c>
      <c r="N1231" s="26">
        <f t="shared" si="1037"/>
        <v>0</v>
      </c>
      <c r="O1231" s="26">
        <f t="shared" si="1037"/>
        <v>0</v>
      </c>
      <c r="P1231" s="26">
        <f t="shared" si="1037"/>
        <v>0</v>
      </c>
      <c r="Q1231" s="26">
        <f t="shared" si="1037"/>
        <v>0</v>
      </c>
      <c r="R1231" s="26">
        <f t="shared" si="1037"/>
        <v>0</v>
      </c>
      <c r="S1231" s="26">
        <f>S1232</f>
        <v>0</v>
      </c>
      <c r="T1231" s="26">
        <f t="shared" si="1038"/>
        <v>0</v>
      </c>
      <c r="U1231" s="27">
        <f t="shared" si="1038"/>
        <v>0</v>
      </c>
      <c r="V1231" s="27">
        <f t="shared" si="1038"/>
        <v>0</v>
      </c>
      <c r="W1231" s="27">
        <f t="shared" si="1038"/>
        <v>0</v>
      </c>
      <c r="X1231" s="27">
        <f t="shared" si="1038"/>
        <v>0</v>
      </c>
      <c r="Y1231" s="59"/>
    </row>
    <row r="1232" spans="1:25" hidden="1">
      <c r="A1232" s="28" t="s">
        <v>884</v>
      </c>
      <c r="B1232" s="25" t="s">
        <v>609</v>
      </c>
      <c r="C1232" s="25" t="s">
        <v>510</v>
      </c>
      <c r="D1232" s="25" t="s">
        <v>18</v>
      </c>
      <c r="E1232" s="25" t="s">
        <v>885</v>
      </c>
      <c r="F1232" s="24"/>
      <c r="G1232" s="26">
        <f>G1233</f>
        <v>0</v>
      </c>
      <c r="H1232" s="26">
        <f t="shared" si="1036"/>
        <v>0</v>
      </c>
      <c r="I1232" s="26">
        <f t="shared" si="1036"/>
        <v>0</v>
      </c>
      <c r="J1232" s="26">
        <f t="shared" si="1036"/>
        <v>0</v>
      </c>
      <c r="K1232" s="26">
        <f t="shared" si="1036"/>
        <v>0</v>
      </c>
      <c r="L1232" s="26">
        <f t="shared" si="1036"/>
        <v>0</v>
      </c>
      <c r="M1232" s="26">
        <f>M1233</f>
        <v>0</v>
      </c>
      <c r="N1232" s="26">
        <f t="shared" si="1037"/>
        <v>0</v>
      </c>
      <c r="O1232" s="26">
        <f t="shared" si="1037"/>
        <v>0</v>
      </c>
      <c r="P1232" s="26">
        <f t="shared" si="1037"/>
        <v>0</v>
      </c>
      <c r="Q1232" s="26">
        <f t="shared" si="1037"/>
        <v>0</v>
      </c>
      <c r="R1232" s="26">
        <f t="shared" si="1037"/>
        <v>0</v>
      </c>
      <c r="S1232" s="26">
        <f>S1233</f>
        <v>0</v>
      </c>
      <c r="T1232" s="26">
        <f t="shared" si="1038"/>
        <v>0</v>
      </c>
      <c r="U1232" s="27">
        <f t="shared" si="1038"/>
        <v>0</v>
      </c>
      <c r="V1232" s="27">
        <f t="shared" si="1038"/>
        <v>0</v>
      </c>
      <c r="W1232" s="27">
        <f t="shared" si="1038"/>
        <v>0</v>
      </c>
      <c r="X1232" s="27">
        <f t="shared" si="1038"/>
        <v>0</v>
      </c>
      <c r="Y1232" s="59"/>
    </row>
    <row r="1233" spans="1:25" ht="24" hidden="1">
      <c r="A1233" s="28" t="s">
        <v>670</v>
      </c>
      <c r="B1233" s="25" t="s">
        <v>609</v>
      </c>
      <c r="C1233" s="25" t="s">
        <v>510</v>
      </c>
      <c r="D1233" s="25" t="s">
        <v>18</v>
      </c>
      <c r="E1233" s="25" t="s">
        <v>885</v>
      </c>
      <c r="F1233" s="24">
        <v>400</v>
      </c>
      <c r="G1233" s="26"/>
      <c r="H1233" s="26"/>
      <c r="I1233" s="26"/>
      <c r="J1233" s="26"/>
      <c r="K1233" s="26">
        <f>G1233+I1233</f>
        <v>0</v>
      </c>
      <c r="L1233" s="26">
        <f>H1233+J1233</f>
        <v>0</v>
      </c>
      <c r="M1233" s="26"/>
      <c r="N1233" s="26"/>
      <c r="O1233" s="26"/>
      <c r="P1233" s="26"/>
      <c r="Q1233" s="26">
        <f>M1233+O1233</f>
        <v>0</v>
      </c>
      <c r="R1233" s="26">
        <f>N1233+P1233</f>
        <v>0</v>
      </c>
      <c r="S1233" s="26"/>
      <c r="T1233" s="26"/>
      <c r="U1233" s="27"/>
      <c r="V1233" s="27"/>
      <c r="W1233" s="27">
        <f>S1233+U1233</f>
        <v>0</v>
      </c>
      <c r="X1233" s="27">
        <f>T1233+V1233</f>
        <v>0</v>
      </c>
      <c r="Y1233" s="59"/>
    </row>
    <row r="1234" spans="1:25">
      <c r="A1234" s="28" t="s">
        <v>576</v>
      </c>
      <c r="B1234" s="25" t="s">
        <v>609</v>
      </c>
      <c r="C1234" s="25" t="s">
        <v>510</v>
      </c>
      <c r="D1234" s="25" t="s">
        <v>46</v>
      </c>
      <c r="E1234" s="25"/>
      <c r="F1234" s="24"/>
      <c r="G1234" s="26">
        <f t="shared" ref="G1234:V1238" si="1041">G1235</f>
        <v>1500000</v>
      </c>
      <c r="H1234" s="26">
        <f t="shared" si="1041"/>
        <v>0</v>
      </c>
      <c r="I1234" s="26">
        <f t="shared" si="1041"/>
        <v>0</v>
      </c>
      <c r="J1234" s="26">
        <f t="shared" si="1041"/>
        <v>0</v>
      </c>
      <c r="K1234" s="26">
        <f t="shared" si="1041"/>
        <v>1500000</v>
      </c>
      <c r="L1234" s="26">
        <f t="shared" si="1041"/>
        <v>0</v>
      </c>
      <c r="M1234" s="26">
        <f t="shared" si="1041"/>
        <v>1500000</v>
      </c>
      <c r="N1234" s="26">
        <f t="shared" si="1041"/>
        <v>0</v>
      </c>
      <c r="O1234" s="26">
        <f t="shared" si="1041"/>
        <v>0</v>
      </c>
      <c r="P1234" s="26">
        <f t="shared" si="1041"/>
        <v>0</v>
      </c>
      <c r="Q1234" s="26">
        <f t="shared" si="1041"/>
        <v>1500000</v>
      </c>
      <c r="R1234" s="26">
        <f t="shared" si="1041"/>
        <v>0</v>
      </c>
      <c r="S1234" s="26">
        <f t="shared" si="1041"/>
        <v>1500000</v>
      </c>
      <c r="T1234" s="26">
        <f t="shared" si="1041"/>
        <v>0</v>
      </c>
      <c r="U1234" s="27">
        <f t="shared" si="1041"/>
        <v>0</v>
      </c>
      <c r="V1234" s="27">
        <f t="shared" si="1041"/>
        <v>0</v>
      </c>
      <c r="W1234" s="27">
        <f t="shared" ref="S1234:X1238" si="1042">W1235</f>
        <v>1500000</v>
      </c>
      <c r="X1234" s="27">
        <f t="shared" si="1042"/>
        <v>0</v>
      </c>
      <c r="Y1234" s="59"/>
    </row>
    <row r="1235" spans="1:25">
      <c r="A1235" s="28" t="s">
        <v>516</v>
      </c>
      <c r="B1235" s="25" t="s">
        <v>609</v>
      </c>
      <c r="C1235" s="25" t="s">
        <v>510</v>
      </c>
      <c r="D1235" s="25" t="s">
        <v>46</v>
      </c>
      <c r="E1235" s="25" t="s">
        <v>446</v>
      </c>
      <c r="F1235" s="24"/>
      <c r="G1235" s="26">
        <f t="shared" si="1041"/>
        <v>1500000</v>
      </c>
      <c r="H1235" s="26">
        <f t="shared" si="1041"/>
        <v>0</v>
      </c>
      <c r="I1235" s="26">
        <f t="shared" si="1041"/>
        <v>0</v>
      </c>
      <c r="J1235" s="26">
        <f t="shared" si="1041"/>
        <v>0</v>
      </c>
      <c r="K1235" s="26">
        <f t="shared" si="1041"/>
        <v>1500000</v>
      </c>
      <c r="L1235" s="26">
        <f t="shared" si="1041"/>
        <v>0</v>
      </c>
      <c r="M1235" s="26">
        <f t="shared" si="1041"/>
        <v>1500000</v>
      </c>
      <c r="N1235" s="26">
        <f t="shared" si="1041"/>
        <v>0</v>
      </c>
      <c r="O1235" s="26">
        <f t="shared" si="1041"/>
        <v>0</v>
      </c>
      <c r="P1235" s="26">
        <f t="shared" si="1041"/>
        <v>0</v>
      </c>
      <c r="Q1235" s="26">
        <f t="shared" si="1041"/>
        <v>1500000</v>
      </c>
      <c r="R1235" s="26">
        <f t="shared" si="1041"/>
        <v>0</v>
      </c>
      <c r="S1235" s="26">
        <f t="shared" si="1042"/>
        <v>1500000</v>
      </c>
      <c r="T1235" s="26">
        <f t="shared" si="1042"/>
        <v>0</v>
      </c>
      <c r="U1235" s="27">
        <f t="shared" si="1042"/>
        <v>0</v>
      </c>
      <c r="V1235" s="27">
        <f t="shared" si="1042"/>
        <v>0</v>
      </c>
      <c r="W1235" s="27">
        <f t="shared" si="1042"/>
        <v>1500000</v>
      </c>
      <c r="X1235" s="27">
        <f t="shared" si="1042"/>
        <v>0</v>
      </c>
      <c r="Y1235" s="59"/>
    </row>
    <row r="1236" spans="1:25" ht="36">
      <c r="A1236" s="28" t="s">
        <v>886</v>
      </c>
      <c r="B1236" s="25" t="s">
        <v>609</v>
      </c>
      <c r="C1236" s="25" t="s">
        <v>510</v>
      </c>
      <c r="D1236" s="25" t="s">
        <v>46</v>
      </c>
      <c r="E1236" s="25" t="s">
        <v>887</v>
      </c>
      <c r="F1236" s="24"/>
      <c r="G1236" s="26">
        <f>G1237</f>
        <v>1500000</v>
      </c>
      <c r="H1236" s="26">
        <f t="shared" si="1041"/>
        <v>0</v>
      </c>
      <c r="I1236" s="26">
        <f t="shared" si="1041"/>
        <v>0</v>
      </c>
      <c r="J1236" s="26">
        <f t="shared" si="1041"/>
        <v>0</v>
      </c>
      <c r="K1236" s="26">
        <f t="shared" si="1041"/>
        <v>1500000</v>
      </c>
      <c r="L1236" s="26">
        <f t="shared" si="1041"/>
        <v>0</v>
      </c>
      <c r="M1236" s="26">
        <f>M1237</f>
        <v>1500000</v>
      </c>
      <c r="N1236" s="26">
        <f t="shared" si="1041"/>
        <v>0</v>
      </c>
      <c r="O1236" s="26">
        <f t="shared" si="1041"/>
        <v>0</v>
      </c>
      <c r="P1236" s="26">
        <f t="shared" si="1041"/>
        <v>0</v>
      </c>
      <c r="Q1236" s="26">
        <f t="shared" si="1041"/>
        <v>1500000</v>
      </c>
      <c r="R1236" s="26">
        <f t="shared" si="1041"/>
        <v>0</v>
      </c>
      <c r="S1236" s="26">
        <f>S1237</f>
        <v>1500000</v>
      </c>
      <c r="T1236" s="26">
        <f t="shared" si="1042"/>
        <v>0</v>
      </c>
      <c r="U1236" s="27">
        <f t="shared" si="1042"/>
        <v>0</v>
      </c>
      <c r="V1236" s="27">
        <f t="shared" si="1042"/>
        <v>0</v>
      </c>
      <c r="W1236" s="27">
        <f t="shared" si="1042"/>
        <v>1500000</v>
      </c>
      <c r="X1236" s="27">
        <f t="shared" si="1042"/>
        <v>0</v>
      </c>
      <c r="Y1236" s="59"/>
    </row>
    <row r="1237" spans="1:25" ht="36">
      <c r="A1237" s="28" t="s">
        <v>888</v>
      </c>
      <c r="B1237" s="25" t="s">
        <v>609</v>
      </c>
      <c r="C1237" s="25" t="s">
        <v>510</v>
      </c>
      <c r="D1237" s="25" t="s">
        <v>46</v>
      </c>
      <c r="E1237" s="25" t="s">
        <v>889</v>
      </c>
      <c r="F1237" s="24"/>
      <c r="G1237" s="26">
        <f t="shared" si="1041"/>
        <v>1500000</v>
      </c>
      <c r="H1237" s="26">
        <f t="shared" si="1041"/>
        <v>0</v>
      </c>
      <c r="I1237" s="26">
        <f t="shared" si="1041"/>
        <v>0</v>
      </c>
      <c r="J1237" s="26">
        <f t="shared" si="1041"/>
        <v>0</v>
      </c>
      <c r="K1237" s="26">
        <f t="shared" si="1041"/>
        <v>1500000</v>
      </c>
      <c r="L1237" s="26">
        <f t="shared" si="1041"/>
        <v>0</v>
      </c>
      <c r="M1237" s="26">
        <f t="shared" si="1041"/>
        <v>1500000</v>
      </c>
      <c r="N1237" s="26">
        <f t="shared" si="1041"/>
        <v>0</v>
      </c>
      <c r="O1237" s="26">
        <f t="shared" si="1041"/>
        <v>0</v>
      </c>
      <c r="P1237" s="26">
        <f t="shared" si="1041"/>
        <v>0</v>
      </c>
      <c r="Q1237" s="26">
        <f t="shared" si="1041"/>
        <v>1500000</v>
      </c>
      <c r="R1237" s="26">
        <f t="shared" si="1041"/>
        <v>0</v>
      </c>
      <c r="S1237" s="26">
        <f t="shared" si="1041"/>
        <v>1500000</v>
      </c>
      <c r="T1237" s="26">
        <f t="shared" si="1042"/>
        <v>0</v>
      </c>
      <c r="U1237" s="27">
        <f t="shared" si="1042"/>
        <v>0</v>
      </c>
      <c r="V1237" s="27">
        <f t="shared" si="1042"/>
        <v>0</v>
      </c>
      <c r="W1237" s="27">
        <f t="shared" si="1042"/>
        <v>1500000</v>
      </c>
      <c r="X1237" s="27">
        <f t="shared" si="1042"/>
        <v>0</v>
      </c>
      <c r="Y1237" s="59"/>
    </row>
    <row r="1238" spans="1:25" ht="24">
      <c r="A1238" s="28" t="s">
        <v>890</v>
      </c>
      <c r="B1238" s="25" t="s">
        <v>609</v>
      </c>
      <c r="C1238" s="25" t="s">
        <v>510</v>
      </c>
      <c r="D1238" s="25" t="s">
        <v>46</v>
      </c>
      <c r="E1238" s="25" t="s">
        <v>891</v>
      </c>
      <c r="F1238" s="24"/>
      <c r="G1238" s="26">
        <f t="shared" si="1041"/>
        <v>1500000</v>
      </c>
      <c r="H1238" s="26">
        <f t="shared" si="1041"/>
        <v>0</v>
      </c>
      <c r="I1238" s="26">
        <f t="shared" si="1041"/>
        <v>0</v>
      </c>
      <c r="J1238" s="26">
        <f t="shared" si="1041"/>
        <v>0</v>
      </c>
      <c r="K1238" s="26">
        <f t="shared" si="1041"/>
        <v>1500000</v>
      </c>
      <c r="L1238" s="26">
        <f t="shared" si="1041"/>
        <v>0</v>
      </c>
      <c r="M1238" s="26">
        <f t="shared" si="1041"/>
        <v>1500000</v>
      </c>
      <c r="N1238" s="26">
        <f t="shared" si="1041"/>
        <v>0</v>
      </c>
      <c r="O1238" s="26">
        <f t="shared" si="1041"/>
        <v>0</v>
      </c>
      <c r="P1238" s="26">
        <f t="shared" si="1041"/>
        <v>0</v>
      </c>
      <c r="Q1238" s="26">
        <f t="shared" si="1041"/>
        <v>1500000</v>
      </c>
      <c r="R1238" s="26">
        <f t="shared" si="1041"/>
        <v>0</v>
      </c>
      <c r="S1238" s="26">
        <f t="shared" si="1042"/>
        <v>1500000</v>
      </c>
      <c r="T1238" s="26">
        <f t="shared" si="1042"/>
        <v>0</v>
      </c>
      <c r="U1238" s="27">
        <f t="shared" si="1042"/>
        <v>0</v>
      </c>
      <c r="V1238" s="27">
        <f t="shared" si="1042"/>
        <v>0</v>
      </c>
      <c r="W1238" s="27">
        <f t="shared" si="1042"/>
        <v>1500000</v>
      </c>
      <c r="X1238" s="27">
        <f t="shared" si="1042"/>
        <v>0</v>
      </c>
      <c r="Y1238" s="59"/>
    </row>
    <row r="1239" spans="1:25" ht="24">
      <c r="A1239" s="28" t="s">
        <v>242</v>
      </c>
      <c r="B1239" s="25" t="s">
        <v>609</v>
      </c>
      <c r="C1239" s="25" t="s">
        <v>510</v>
      </c>
      <c r="D1239" s="25" t="s">
        <v>46</v>
      </c>
      <c r="E1239" s="25" t="s">
        <v>891</v>
      </c>
      <c r="F1239" s="24">
        <v>600</v>
      </c>
      <c r="G1239" s="26">
        <v>1500000</v>
      </c>
      <c r="H1239" s="26"/>
      <c r="I1239" s="26"/>
      <c r="J1239" s="26"/>
      <c r="K1239" s="26">
        <f>G1239+I1239</f>
        <v>1500000</v>
      </c>
      <c r="L1239" s="26">
        <f>H1239+J1239</f>
        <v>0</v>
      </c>
      <c r="M1239" s="26">
        <v>1500000</v>
      </c>
      <c r="N1239" s="26"/>
      <c r="O1239" s="26"/>
      <c r="P1239" s="26"/>
      <c r="Q1239" s="26">
        <f>M1239+O1239</f>
        <v>1500000</v>
      </c>
      <c r="R1239" s="26">
        <f>N1239+P1239</f>
        <v>0</v>
      </c>
      <c r="S1239" s="26">
        <v>1500000</v>
      </c>
      <c r="T1239" s="26"/>
      <c r="U1239" s="27"/>
      <c r="V1239" s="27"/>
      <c r="W1239" s="27">
        <f>S1239+U1239</f>
        <v>1500000</v>
      </c>
      <c r="X1239" s="27">
        <f>T1239+V1239</f>
        <v>0</v>
      </c>
      <c r="Y1239" s="59"/>
    </row>
    <row r="1240" spans="1:25">
      <c r="A1240" s="28" t="s">
        <v>194</v>
      </c>
      <c r="B1240" s="25" t="s">
        <v>609</v>
      </c>
      <c r="C1240" s="25" t="s">
        <v>123</v>
      </c>
      <c r="D1240" s="25"/>
      <c r="E1240" s="25"/>
      <c r="F1240" s="25"/>
      <c r="G1240" s="26">
        <f t="shared" ref="G1240:X1240" si="1043">G1247+G1241</f>
        <v>1155821.9300000002</v>
      </c>
      <c r="H1240" s="26">
        <f t="shared" si="1043"/>
        <v>497800</v>
      </c>
      <c r="I1240" s="26">
        <f t="shared" si="1043"/>
        <v>0</v>
      </c>
      <c r="J1240" s="26">
        <f t="shared" si="1043"/>
        <v>0</v>
      </c>
      <c r="K1240" s="26">
        <f t="shared" si="1043"/>
        <v>1155821.9300000002</v>
      </c>
      <c r="L1240" s="26">
        <f t="shared" si="1043"/>
        <v>497800</v>
      </c>
      <c r="M1240" s="26">
        <f t="shared" si="1043"/>
        <v>1178342.19</v>
      </c>
      <c r="N1240" s="26">
        <f t="shared" si="1043"/>
        <v>520200</v>
      </c>
      <c r="O1240" s="26">
        <f t="shared" si="1043"/>
        <v>0</v>
      </c>
      <c r="P1240" s="26">
        <f t="shared" si="1043"/>
        <v>0</v>
      </c>
      <c r="Q1240" s="26">
        <f t="shared" si="1043"/>
        <v>1178342.19</v>
      </c>
      <c r="R1240" s="26">
        <f t="shared" si="1043"/>
        <v>520200</v>
      </c>
      <c r="S1240" s="26">
        <f t="shared" si="1043"/>
        <v>1199142.19</v>
      </c>
      <c r="T1240" s="26">
        <f t="shared" si="1043"/>
        <v>541000</v>
      </c>
      <c r="U1240" s="27">
        <f t="shared" si="1043"/>
        <v>0</v>
      </c>
      <c r="V1240" s="27">
        <f t="shared" si="1043"/>
        <v>0</v>
      </c>
      <c r="W1240" s="27">
        <f t="shared" si="1043"/>
        <v>1199142.19</v>
      </c>
      <c r="X1240" s="27">
        <f t="shared" si="1043"/>
        <v>541000</v>
      </c>
      <c r="Y1240" s="59"/>
    </row>
    <row r="1241" spans="1:25">
      <c r="A1241" s="28" t="s">
        <v>198</v>
      </c>
      <c r="B1241" s="25" t="s">
        <v>609</v>
      </c>
      <c r="C1241" s="25" t="s">
        <v>123</v>
      </c>
      <c r="D1241" s="25" t="s">
        <v>105</v>
      </c>
      <c r="E1241" s="25"/>
      <c r="F1241" s="25"/>
      <c r="G1241" s="26">
        <f>G1242</f>
        <v>497800</v>
      </c>
      <c r="H1241" s="26">
        <f t="shared" ref="H1241:L1245" si="1044">H1242</f>
        <v>497800</v>
      </c>
      <c r="I1241" s="26">
        <f t="shared" si="1044"/>
        <v>0</v>
      </c>
      <c r="J1241" s="26">
        <f t="shared" si="1044"/>
        <v>0</v>
      </c>
      <c r="K1241" s="26">
        <f t="shared" si="1044"/>
        <v>497800</v>
      </c>
      <c r="L1241" s="26">
        <f t="shared" si="1044"/>
        <v>497800</v>
      </c>
      <c r="M1241" s="26">
        <f>M1242</f>
        <v>520200</v>
      </c>
      <c r="N1241" s="26">
        <f t="shared" ref="N1241:R1245" si="1045">N1242</f>
        <v>520200</v>
      </c>
      <c r="O1241" s="26">
        <f t="shared" si="1045"/>
        <v>0</v>
      </c>
      <c r="P1241" s="26">
        <f t="shared" si="1045"/>
        <v>0</v>
      </c>
      <c r="Q1241" s="26">
        <f t="shared" si="1045"/>
        <v>520200</v>
      </c>
      <c r="R1241" s="26">
        <f t="shared" si="1045"/>
        <v>520200</v>
      </c>
      <c r="S1241" s="26">
        <f>S1242</f>
        <v>541000</v>
      </c>
      <c r="T1241" s="26">
        <f t="shared" ref="T1241:X1245" si="1046">T1242</f>
        <v>541000</v>
      </c>
      <c r="U1241" s="27">
        <f t="shared" si="1046"/>
        <v>0</v>
      </c>
      <c r="V1241" s="27">
        <f t="shared" si="1046"/>
        <v>0</v>
      </c>
      <c r="W1241" s="27">
        <f t="shared" si="1046"/>
        <v>541000</v>
      </c>
      <c r="X1241" s="27">
        <f t="shared" si="1046"/>
        <v>541000</v>
      </c>
      <c r="Y1241" s="59"/>
    </row>
    <row r="1242" spans="1:25" ht="24">
      <c r="A1242" s="28" t="s">
        <v>638</v>
      </c>
      <c r="B1242" s="25" t="s">
        <v>609</v>
      </c>
      <c r="C1242" s="25" t="s">
        <v>123</v>
      </c>
      <c r="D1242" s="25" t="s">
        <v>105</v>
      </c>
      <c r="E1242" s="25" t="s">
        <v>639</v>
      </c>
      <c r="F1242" s="25"/>
      <c r="G1242" s="26">
        <f>G1243</f>
        <v>497800</v>
      </c>
      <c r="H1242" s="26">
        <f t="shared" si="1044"/>
        <v>497800</v>
      </c>
      <c r="I1242" s="26">
        <f t="shared" si="1044"/>
        <v>0</v>
      </c>
      <c r="J1242" s="26">
        <f t="shared" si="1044"/>
        <v>0</v>
      </c>
      <c r="K1242" s="26">
        <f t="shared" si="1044"/>
        <v>497800</v>
      </c>
      <c r="L1242" s="26">
        <f t="shared" si="1044"/>
        <v>497800</v>
      </c>
      <c r="M1242" s="26">
        <f>M1243</f>
        <v>520200</v>
      </c>
      <c r="N1242" s="26">
        <f t="shared" si="1045"/>
        <v>520200</v>
      </c>
      <c r="O1242" s="26">
        <f t="shared" si="1045"/>
        <v>0</v>
      </c>
      <c r="P1242" s="26">
        <f t="shared" si="1045"/>
        <v>0</v>
      </c>
      <c r="Q1242" s="26">
        <f t="shared" si="1045"/>
        <v>520200</v>
      </c>
      <c r="R1242" s="26">
        <f t="shared" si="1045"/>
        <v>520200</v>
      </c>
      <c r="S1242" s="26">
        <f>S1243</f>
        <v>541000</v>
      </c>
      <c r="T1242" s="26">
        <f t="shared" si="1046"/>
        <v>541000</v>
      </c>
      <c r="U1242" s="27">
        <f t="shared" si="1046"/>
        <v>0</v>
      </c>
      <c r="V1242" s="27">
        <f t="shared" si="1046"/>
        <v>0</v>
      </c>
      <c r="W1242" s="27">
        <f t="shared" si="1046"/>
        <v>541000</v>
      </c>
      <c r="X1242" s="27">
        <f t="shared" si="1046"/>
        <v>541000</v>
      </c>
      <c r="Y1242" s="59"/>
    </row>
    <row r="1243" spans="1:25" ht="24">
      <c r="A1243" s="28" t="s">
        <v>762</v>
      </c>
      <c r="B1243" s="25" t="s">
        <v>609</v>
      </c>
      <c r="C1243" s="25" t="s">
        <v>123</v>
      </c>
      <c r="D1243" s="25" t="s">
        <v>105</v>
      </c>
      <c r="E1243" s="25" t="s">
        <v>641</v>
      </c>
      <c r="F1243" s="25"/>
      <c r="G1243" s="26">
        <f>G1244</f>
        <v>497800</v>
      </c>
      <c r="H1243" s="26">
        <f t="shared" si="1044"/>
        <v>497800</v>
      </c>
      <c r="I1243" s="26">
        <f t="shared" si="1044"/>
        <v>0</v>
      </c>
      <c r="J1243" s="26">
        <f t="shared" si="1044"/>
        <v>0</v>
      </c>
      <c r="K1243" s="26">
        <f t="shared" si="1044"/>
        <v>497800</v>
      </c>
      <c r="L1243" s="26">
        <f t="shared" si="1044"/>
        <v>497800</v>
      </c>
      <c r="M1243" s="26">
        <f>M1244</f>
        <v>520200</v>
      </c>
      <c r="N1243" s="26">
        <f t="shared" si="1045"/>
        <v>520200</v>
      </c>
      <c r="O1243" s="26">
        <f t="shared" si="1045"/>
        <v>0</v>
      </c>
      <c r="P1243" s="26">
        <f t="shared" si="1045"/>
        <v>0</v>
      </c>
      <c r="Q1243" s="26">
        <f t="shared" si="1045"/>
        <v>520200</v>
      </c>
      <c r="R1243" s="26">
        <f t="shared" si="1045"/>
        <v>520200</v>
      </c>
      <c r="S1243" s="26">
        <f>S1244</f>
        <v>541000</v>
      </c>
      <c r="T1243" s="26">
        <f t="shared" si="1046"/>
        <v>541000</v>
      </c>
      <c r="U1243" s="27">
        <f t="shared" si="1046"/>
        <v>0</v>
      </c>
      <c r="V1243" s="27">
        <f t="shared" si="1046"/>
        <v>0</v>
      </c>
      <c r="W1243" s="27">
        <f t="shared" si="1046"/>
        <v>541000</v>
      </c>
      <c r="X1243" s="27">
        <f t="shared" si="1046"/>
        <v>541000</v>
      </c>
      <c r="Y1243" s="59"/>
    </row>
    <row r="1244" spans="1:25">
      <c r="A1244" s="28" t="s">
        <v>892</v>
      </c>
      <c r="B1244" s="25" t="s">
        <v>609</v>
      </c>
      <c r="C1244" s="25" t="s">
        <v>123</v>
      </c>
      <c r="D1244" s="25" t="s">
        <v>105</v>
      </c>
      <c r="E1244" s="25" t="s">
        <v>893</v>
      </c>
      <c r="F1244" s="25"/>
      <c r="G1244" s="26">
        <f>G1245</f>
        <v>497800</v>
      </c>
      <c r="H1244" s="26">
        <f t="shared" si="1044"/>
        <v>497800</v>
      </c>
      <c r="I1244" s="26">
        <f t="shared" si="1044"/>
        <v>0</v>
      </c>
      <c r="J1244" s="26">
        <f t="shared" si="1044"/>
        <v>0</v>
      </c>
      <c r="K1244" s="26">
        <f t="shared" si="1044"/>
        <v>497800</v>
      </c>
      <c r="L1244" s="26">
        <f t="shared" si="1044"/>
        <v>497800</v>
      </c>
      <c r="M1244" s="26">
        <f>M1245</f>
        <v>520200</v>
      </c>
      <c r="N1244" s="26">
        <f t="shared" si="1045"/>
        <v>520200</v>
      </c>
      <c r="O1244" s="26">
        <f t="shared" si="1045"/>
        <v>0</v>
      </c>
      <c r="P1244" s="26">
        <f t="shared" si="1045"/>
        <v>0</v>
      </c>
      <c r="Q1244" s="26">
        <f t="shared" si="1045"/>
        <v>520200</v>
      </c>
      <c r="R1244" s="26">
        <f t="shared" si="1045"/>
        <v>520200</v>
      </c>
      <c r="S1244" s="26">
        <f>S1245</f>
        <v>541000</v>
      </c>
      <c r="T1244" s="26">
        <f t="shared" si="1046"/>
        <v>541000</v>
      </c>
      <c r="U1244" s="27">
        <f t="shared" si="1046"/>
        <v>0</v>
      </c>
      <c r="V1244" s="27">
        <f t="shared" si="1046"/>
        <v>0</v>
      </c>
      <c r="W1244" s="27">
        <f t="shared" si="1046"/>
        <v>541000</v>
      </c>
      <c r="X1244" s="27">
        <f t="shared" si="1046"/>
        <v>541000</v>
      </c>
      <c r="Y1244" s="59"/>
    </row>
    <row r="1245" spans="1:25" ht="24">
      <c r="A1245" s="28" t="s">
        <v>894</v>
      </c>
      <c r="B1245" s="25" t="s">
        <v>609</v>
      </c>
      <c r="C1245" s="25" t="s">
        <v>123</v>
      </c>
      <c r="D1245" s="25" t="s">
        <v>105</v>
      </c>
      <c r="E1245" s="25" t="s">
        <v>895</v>
      </c>
      <c r="F1245" s="25"/>
      <c r="G1245" s="26">
        <f>G1246</f>
        <v>497800</v>
      </c>
      <c r="H1245" s="26">
        <f t="shared" si="1044"/>
        <v>497800</v>
      </c>
      <c r="I1245" s="26">
        <f t="shared" si="1044"/>
        <v>0</v>
      </c>
      <c r="J1245" s="26">
        <f t="shared" si="1044"/>
        <v>0</v>
      </c>
      <c r="K1245" s="26">
        <f t="shared" si="1044"/>
        <v>497800</v>
      </c>
      <c r="L1245" s="26">
        <f t="shared" si="1044"/>
        <v>497800</v>
      </c>
      <c r="M1245" s="26">
        <f>M1246</f>
        <v>520200</v>
      </c>
      <c r="N1245" s="26">
        <f t="shared" si="1045"/>
        <v>520200</v>
      </c>
      <c r="O1245" s="26">
        <f t="shared" si="1045"/>
        <v>0</v>
      </c>
      <c r="P1245" s="26">
        <f t="shared" si="1045"/>
        <v>0</v>
      </c>
      <c r="Q1245" s="26">
        <f t="shared" si="1045"/>
        <v>520200</v>
      </c>
      <c r="R1245" s="26">
        <f t="shared" si="1045"/>
        <v>520200</v>
      </c>
      <c r="S1245" s="26">
        <f>S1246</f>
        <v>541000</v>
      </c>
      <c r="T1245" s="26">
        <f t="shared" si="1046"/>
        <v>541000</v>
      </c>
      <c r="U1245" s="27">
        <f t="shared" si="1046"/>
        <v>0</v>
      </c>
      <c r="V1245" s="27">
        <f t="shared" si="1046"/>
        <v>0</v>
      </c>
      <c r="W1245" s="27">
        <f t="shared" si="1046"/>
        <v>541000</v>
      </c>
      <c r="X1245" s="27">
        <f t="shared" si="1046"/>
        <v>541000</v>
      </c>
      <c r="Y1245" s="59"/>
    </row>
    <row r="1246" spans="1:25" ht="24">
      <c r="A1246" s="28" t="s">
        <v>242</v>
      </c>
      <c r="B1246" s="25" t="s">
        <v>609</v>
      </c>
      <c r="C1246" s="25" t="s">
        <v>123</v>
      </c>
      <c r="D1246" s="25" t="s">
        <v>105</v>
      </c>
      <c r="E1246" s="25" t="s">
        <v>895</v>
      </c>
      <c r="F1246" s="25" t="s">
        <v>243</v>
      </c>
      <c r="G1246" s="26">
        <v>497800</v>
      </c>
      <c r="H1246" s="26">
        <f>G1246</f>
        <v>497800</v>
      </c>
      <c r="I1246" s="26">
        <v>0</v>
      </c>
      <c r="J1246" s="26">
        <v>0</v>
      </c>
      <c r="K1246" s="26">
        <f>G1246+I1246</f>
        <v>497800</v>
      </c>
      <c r="L1246" s="26">
        <f>H1246+J1246</f>
        <v>497800</v>
      </c>
      <c r="M1246" s="26">
        <v>520200</v>
      </c>
      <c r="N1246" s="26">
        <f>M1246</f>
        <v>520200</v>
      </c>
      <c r="O1246" s="26">
        <v>0</v>
      </c>
      <c r="P1246" s="26">
        <v>0</v>
      </c>
      <c r="Q1246" s="26">
        <f>M1246+O1246</f>
        <v>520200</v>
      </c>
      <c r="R1246" s="26">
        <f>N1246+P1246</f>
        <v>520200</v>
      </c>
      <c r="S1246" s="26">
        <v>541000</v>
      </c>
      <c r="T1246" s="26">
        <f>S1246</f>
        <v>541000</v>
      </c>
      <c r="U1246" s="27">
        <v>0</v>
      </c>
      <c r="V1246" s="27">
        <v>0</v>
      </c>
      <c r="W1246" s="27">
        <f>S1246+U1246</f>
        <v>541000</v>
      </c>
      <c r="X1246" s="27">
        <f>T1246+V1246</f>
        <v>541000</v>
      </c>
      <c r="Y1246" s="59"/>
    </row>
    <row r="1247" spans="1:25">
      <c r="A1247" s="29" t="s">
        <v>204</v>
      </c>
      <c r="B1247" s="25" t="s">
        <v>609</v>
      </c>
      <c r="C1247" s="25" t="s">
        <v>123</v>
      </c>
      <c r="D1247" s="25" t="s">
        <v>205</v>
      </c>
      <c r="E1247" s="25"/>
      <c r="F1247" s="25"/>
      <c r="G1247" s="26">
        <f t="shared" ref="G1247:V1255" si="1047">G1248</f>
        <v>658021.93000000005</v>
      </c>
      <c r="H1247" s="26">
        <f t="shared" si="1047"/>
        <v>0</v>
      </c>
      <c r="I1247" s="26">
        <f t="shared" si="1047"/>
        <v>0</v>
      </c>
      <c r="J1247" s="26">
        <f t="shared" si="1047"/>
        <v>0</v>
      </c>
      <c r="K1247" s="26">
        <f t="shared" si="1047"/>
        <v>658021.93000000005</v>
      </c>
      <c r="L1247" s="26">
        <f t="shared" si="1047"/>
        <v>0</v>
      </c>
      <c r="M1247" s="26">
        <f t="shared" si="1047"/>
        <v>658142.18999999994</v>
      </c>
      <c r="N1247" s="26">
        <f t="shared" si="1047"/>
        <v>0</v>
      </c>
      <c r="O1247" s="26">
        <f t="shared" si="1047"/>
        <v>0</v>
      </c>
      <c r="P1247" s="26">
        <f t="shared" si="1047"/>
        <v>0</v>
      </c>
      <c r="Q1247" s="26">
        <f t="shared" si="1047"/>
        <v>658142.18999999994</v>
      </c>
      <c r="R1247" s="26">
        <f t="shared" si="1047"/>
        <v>0</v>
      </c>
      <c r="S1247" s="26">
        <f t="shared" si="1047"/>
        <v>658142.18999999994</v>
      </c>
      <c r="T1247" s="26">
        <f t="shared" si="1047"/>
        <v>0</v>
      </c>
      <c r="U1247" s="27">
        <f t="shared" si="1047"/>
        <v>0</v>
      </c>
      <c r="V1247" s="27">
        <f t="shared" si="1047"/>
        <v>0</v>
      </c>
      <c r="W1247" s="27">
        <f t="shared" ref="S1247:X1255" si="1048">W1248</f>
        <v>658142.18999999994</v>
      </c>
      <c r="X1247" s="27">
        <f t="shared" si="1048"/>
        <v>0</v>
      </c>
      <c r="Y1247" s="59"/>
    </row>
    <row r="1248" spans="1:25" ht="24">
      <c r="A1248" s="23" t="s">
        <v>72</v>
      </c>
      <c r="B1248" s="25" t="s">
        <v>609</v>
      </c>
      <c r="C1248" s="25" t="s">
        <v>123</v>
      </c>
      <c r="D1248" s="25" t="s">
        <v>205</v>
      </c>
      <c r="E1248" s="25" t="s">
        <v>73</v>
      </c>
      <c r="F1248" s="25"/>
      <c r="G1248" s="26">
        <f t="shared" si="1047"/>
        <v>658021.93000000005</v>
      </c>
      <c r="H1248" s="26">
        <f t="shared" si="1047"/>
        <v>0</v>
      </c>
      <c r="I1248" s="26">
        <f t="shared" si="1047"/>
        <v>0</v>
      </c>
      <c r="J1248" s="26">
        <f t="shared" si="1047"/>
        <v>0</v>
      </c>
      <c r="K1248" s="26">
        <f t="shared" si="1047"/>
        <v>658021.93000000005</v>
      </c>
      <c r="L1248" s="26">
        <f t="shared" si="1047"/>
        <v>0</v>
      </c>
      <c r="M1248" s="26">
        <f t="shared" si="1047"/>
        <v>658142.18999999994</v>
      </c>
      <c r="N1248" s="26">
        <f t="shared" si="1047"/>
        <v>0</v>
      </c>
      <c r="O1248" s="26">
        <f t="shared" si="1047"/>
        <v>0</v>
      </c>
      <c r="P1248" s="26">
        <f t="shared" si="1047"/>
        <v>0</v>
      </c>
      <c r="Q1248" s="26">
        <f t="shared" si="1047"/>
        <v>658142.18999999994</v>
      </c>
      <c r="R1248" s="26">
        <f t="shared" si="1047"/>
        <v>0</v>
      </c>
      <c r="S1248" s="26">
        <f t="shared" si="1047"/>
        <v>658142.18999999994</v>
      </c>
      <c r="T1248" s="26">
        <f t="shared" si="1047"/>
        <v>0</v>
      </c>
      <c r="U1248" s="27">
        <f t="shared" si="1047"/>
        <v>0</v>
      </c>
      <c r="V1248" s="27">
        <f t="shared" si="1047"/>
        <v>0</v>
      </c>
      <c r="W1248" s="27">
        <f t="shared" si="1048"/>
        <v>658142.18999999994</v>
      </c>
      <c r="X1248" s="27">
        <f t="shared" si="1048"/>
        <v>0</v>
      </c>
      <c r="Y1248" s="59"/>
    </row>
    <row r="1249" spans="1:25">
      <c r="A1249" s="28" t="s">
        <v>896</v>
      </c>
      <c r="B1249" s="25" t="s">
        <v>609</v>
      </c>
      <c r="C1249" s="25" t="s">
        <v>123</v>
      </c>
      <c r="D1249" s="25" t="s">
        <v>205</v>
      </c>
      <c r="E1249" s="25" t="s">
        <v>437</v>
      </c>
      <c r="F1249" s="25"/>
      <c r="G1249" s="26">
        <f>G1250</f>
        <v>658021.93000000005</v>
      </c>
      <c r="H1249" s="26">
        <f>H1250</f>
        <v>0</v>
      </c>
      <c r="I1249" s="26">
        <f t="shared" si="1047"/>
        <v>0</v>
      </c>
      <c r="J1249" s="26">
        <f t="shared" si="1047"/>
        <v>0</v>
      </c>
      <c r="K1249" s="26">
        <f t="shared" si="1047"/>
        <v>658021.93000000005</v>
      </c>
      <c r="L1249" s="26">
        <f t="shared" si="1047"/>
        <v>0</v>
      </c>
      <c r="M1249" s="26">
        <f>M1250</f>
        <v>658142.18999999994</v>
      </c>
      <c r="N1249" s="26">
        <f>N1250</f>
        <v>0</v>
      </c>
      <c r="O1249" s="26">
        <f t="shared" si="1047"/>
        <v>0</v>
      </c>
      <c r="P1249" s="26">
        <f t="shared" si="1047"/>
        <v>0</v>
      </c>
      <c r="Q1249" s="26">
        <f t="shared" si="1047"/>
        <v>658142.18999999994</v>
      </c>
      <c r="R1249" s="26">
        <f t="shared" si="1047"/>
        <v>0</v>
      </c>
      <c r="S1249" s="26">
        <f>S1250</f>
        <v>658142.18999999994</v>
      </c>
      <c r="T1249" s="26">
        <f>T1250</f>
        <v>0</v>
      </c>
      <c r="U1249" s="27">
        <f t="shared" si="1048"/>
        <v>0</v>
      </c>
      <c r="V1249" s="27">
        <f t="shared" si="1048"/>
        <v>0</v>
      </c>
      <c r="W1249" s="27">
        <f t="shared" si="1048"/>
        <v>658142.18999999994</v>
      </c>
      <c r="X1249" s="27">
        <f t="shared" si="1048"/>
        <v>0</v>
      </c>
      <c r="Y1249" s="59"/>
    </row>
    <row r="1250" spans="1:25" ht="24">
      <c r="A1250" s="28" t="s">
        <v>438</v>
      </c>
      <c r="B1250" s="25" t="s">
        <v>609</v>
      </c>
      <c r="C1250" s="25" t="s">
        <v>123</v>
      </c>
      <c r="D1250" s="25" t="s">
        <v>205</v>
      </c>
      <c r="E1250" s="25" t="s">
        <v>439</v>
      </c>
      <c r="F1250" s="25"/>
      <c r="G1250" s="26">
        <f t="shared" ref="G1250:X1250" si="1049">G1255+G1251+G1253</f>
        <v>658021.93000000005</v>
      </c>
      <c r="H1250" s="26">
        <f t="shared" si="1049"/>
        <v>0</v>
      </c>
      <c r="I1250" s="26">
        <f t="shared" si="1049"/>
        <v>0</v>
      </c>
      <c r="J1250" s="26">
        <f t="shared" si="1049"/>
        <v>0</v>
      </c>
      <c r="K1250" s="26">
        <f t="shared" si="1049"/>
        <v>658021.93000000005</v>
      </c>
      <c r="L1250" s="26">
        <f t="shared" si="1049"/>
        <v>0</v>
      </c>
      <c r="M1250" s="26">
        <f t="shared" si="1049"/>
        <v>658142.18999999994</v>
      </c>
      <c r="N1250" s="26">
        <f t="shared" si="1049"/>
        <v>0</v>
      </c>
      <c r="O1250" s="26">
        <f t="shared" si="1049"/>
        <v>0</v>
      </c>
      <c r="P1250" s="26">
        <f t="shared" si="1049"/>
        <v>0</v>
      </c>
      <c r="Q1250" s="26">
        <f t="shared" si="1049"/>
        <v>658142.18999999994</v>
      </c>
      <c r="R1250" s="26">
        <f t="shared" si="1049"/>
        <v>0</v>
      </c>
      <c r="S1250" s="26">
        <f t="shared" si="1049"/>
        <v>658142.18999999994</v>
      </c>
      <c r="T1250" s="26">
        <f t="shared" si="1049"/>
        <v>0</v>
      </c>
      <c r="U1250" s="27">
        <f t="shared" si="1049"/>
        <v>0</v>
      </c>
      <c r="V1250" s="27">
        <f t="shared" si="1049"/>
        <v>0</v>
      </c>
      <c r="W1250" s="27">
        <f t="shared" si="1049"/>
        <v>658142.18999999994</v>
      </c>
      <c r="X1250" s="27">
        <f t="shared" si="1049"/>
        <v>0</v>
      </c>
      <c r="Y1250" s="59"/>
    </row>
    <row r="1251" spans="1:25" ht="36" hidden="1">
      <c r="A1251" s="28" t="s">
        <v>897</v>
      </c>
      <c r="B1251" s="25" t="s">
        <v>609</v>
      </c>
      <c r="C1251" s="25" t="s">
        <v>123</v>
      </c>
      <c r="D1251" s="25" t="s">
        <v>205</v>
      </c>
      <c r="E1251" s="25" t="s">
        <v>898</v>
      </c>
      <c r="F1251" s="25"/>
      <c r="G1251" s="26">
        <f t="shared" ref="G1251:X1251" si="1050">G1252</f>
        <v>0</v>
      </c>
      <c r="H1251" s="26">
        <f t="shared" si="1050"/>
        <v>0</v>
      </c>
      <c r="I1251" s="26">
        <f t="shared" si="1050"/>
        <v>0</v>
      </c>
      <c r="J1251" s="26">
        <f t="shared" si="1050"/>
        <v>0</v>
      </c>
      <c r="K1251" s="26">
        <f t="shared" si="1050"/>
        <v>0</v>
      </c>
      <c r="L1251" s="26">
        <f t="shared" si="1050"/>
        <v>0</v>
      </c>
      <c r="M1251" s="26">
        <f t="shared" si="1050"/>
        <v>0</v>
      </c>
      <c r="N1251" s="26">
        <f t="shared" si="1050"/>
        <v>0</v>
      </c>
      <c r="O1251" s="26">
        <f t="shared" si="1050"/>
        <v>0</v>
      </c>
      <c r="P1251" s="26">
        <f t="shared" si="1050"/>
        <v>0</v>
      </c>
      <c r="Q1251" s="26">
        <f t="shared" si="1050"/>
        <v>0</v>
      </c>
      <c r="R1251" s="26">
        <f t="shared" si="1050"/>
        <v>0</v>
      </c>
      <c r="S1251" s="26">
        <f t="shared" si="1050"/>
        <v>0</v>
      </c>
      <c r="T1251" s="26">
        <f t="shared" si="1050"/>
        <v>0</v>
      </c>
      <c r="U1251" s="27">
        <f t="shared" si="1050"/>
        <v>0</v>
      </c>
      <c r="V1251" s="27">
        <f t="shared" si="1050"/>
        <v>0</v>
      </c>
      <c r="W1251" s="27">
        <f t="shared" si="1050"/>
        <v>0</v>
      </c>
      <c r="X1251" s="27">
        <f t="shared" si="1050"/>
        <v>0</v>
      </c>
      <c r="Y1251" s="59"/>
    </row>
    <row r="1252" spans="1:25" ht="24" hidden="1">
      <c r="A1252" s="28" t="s">
        <v>30</v>
      </c>
      <c r="B1252" s="25" t="s">
        <v>609</v>
      </c>
      <c r="C1252" s="25" t="s">
        <v>123</v>
      </c>
      <c r="D1252" s="25" t="s">
        <v>205</v>
      </c>
      <c r="E1252" s="25" t="s">
        <v>898</v>
      </c>
      <c r="F1252" s="25" t="s">
        <v>646</v>
      </c>
      <c r="G1252" s="26"/>
      <c r="H1252" s="26"/>
      <c r="I1252" s="26"/>
      <c r="J1252" s="26"/>
      <c r="K1252" s="26">
        <f>G1252+I1252</f>
        <v>0</v>
      </c>
      <c r="L1252" s="26">
        <f>H1252+J1252</f>
        <v>0</v>
      </c>
      <c r="M1252" s="26"/>
      <c r="N1252" s="26"/>
      <c r="O1252" s="26"/>
      <c r="P1252" s="26"/>
      <c r="Q1252" s="26">
        <f t="shared" ref="Q1252:R1252" si="1051">M1252+O1252</f>
        <v>0</v>
      </c>
      <c r="R1252" s="26">
        <f t="shared" si="1051"/>
        <v>0</v>
      </c>
      <c r="S1252" s="26"/>
      <c r="T1252" s="26"/>
      <c r="U1252" s="27"/>
      <c r="V1252" s="27"/>
      <c r="W1252" s="27">
        <f t="shared" ref="W1252:X1252" si="1052">S1252+U1252</f>
        <v>0</v>
      </c>
      <c r="X1252" s="27">
        <f t="shared" si="1052"/>
        <v>0</v>
      </c>
      <c r="Y1252" s="59"/>
    </row>
    <row r="1253" spans="1:25" ht="36" hidden="1">
      <c r="A1253" s="28" t="s">
        <v>899</v>
      </c>
      <c r="B1253" s="25" t="s">
        <v>609</v>
      </c>
      <c r="C1253" s="25" t="s">
        <v>123</v>
      </c>
      <c r="D1253" s="25" t="s">
        <v>205</v>
      </c>
      <c r="E1253" s="25" t="s">
        <v>900</v>
      </c>
      <c r="F1253" s="25"/>
      <c r="G1253" s="26">
        <f t="shared" ref="G1253:X1253" si="1053">G1254</f>
        <v>0</v>
      </c>
      <c r="H1253" s="26">
        <f t="shared" si="1053"/>
        <v>0</v>
      </c>
      <c r="I1253" s="26">
        <f t="shared" si="1053"/>
        <v>0</v>
      </c>
      <c r="J1253" s="26">
        <f t="shared" si="1053"/>
        <v>0</v>
      </c>
      <c r="K1253" s="26">
        <f t="shared" si="1053"/>
        <v>0</v>
      </c>
      <c r="L1253" s="26">
        <f t="shared" si="1053"/>
        <v>0</v>
      </c>
      <c r="M1253" s="26">
        <f t="shared" si="1053"/>
        <v>0</v>
      </c>
      <c r="N1253" s="26">
        <f t="shared" si="1053"/>
        <v>0</v>
      </c>
      <c r="O1253" s="26">
        <f t="shared" si="1053"/>
        <v>0</v>
      </c>
      <c r="P1253" s="26">
        <f t="shared" si="1053"/>
        <v>0</v>
      </c>
      <c r="Q1253" s="26">
        <f t="shared" si="1053"/>
        <v>0</v>
      </c>
      <c r="R1253" s="26">
        <f t="shared" si="1053"/>
        <v>0</v>
      </c>
      <c r="S1253" s="26">
        <f t="shared" si="1053"/>
        <v>0</v>
      </c>
      <c r="T1253" s="26">
        <f t="shared" si="1053"/>
        <v>0</v>
      </c>
      <c r="U1253" s="27">
        <f t="shared" si="1053"/>
        <v>0</v>
      </c>
      <c r="V1253" s="27">
        <f t="shared" si="1053"/>
        <v>0</v>
      </c>
      <c r="W1253" s="27">
        <f t="shared" si="1053"/>
        <v>0</v>
      </c>
      <c r="X1253" s="27">
        <f t="shared" si="1053"/>
        <v>0</v>
      </c>
      <c r="Y1253" s="59"/>
    </row>
    <row r="1254" spans="1:25" ht="24" hidden="1">
      <c r="A1254" s="28" t="s">
        <v>30</v>
      </c>
      <c r="B1254" s="25" t="s">
        <v>609</v>
      </c>
      <c r="C1254" s="25" t="s">
        <v>123</v>
      </c>
      <c r="D1254" s="25" t="s">
        <v>205</v>
      </c>
      <c r="E1254" s="25" t="s">
        <v>900</v>
      </c>
      <c r="F1254" s="25" t="s">
        <v>646</v>
      </c>
      <c r="G1254" s="26"/>
      <c r="H1254" s="26"/>
      <c r="I1254" s="26"/>
      <c r="J1254" s="26"/>
      <c r="K1254" s="26">
        <f>G1254+I1254</f>
        <v>0</v>
      </c>
      <c r="L1254" s="26">
        <f>H1254+J1254</f>
        <v>0</v>
      </c>
      <c r="M1254" s="26"/>
      <c r="N1254" s="26"/>
      <c r="O1254" s="26"/>
      <c r="P1254" s="26"/>
      <c r="Q1254" s="26">
        <f>M1254+O1254</f>
        <v>0</v>
      </c>
      <c r="R1254" s="26">
        <f>N1254+P1254</f>
        <v>0</v>
      </c>
      <c r="S1254" s="26"/>
      <c r="T1254" s="26"/>
      <c r="U1254" s="27"/>
      <c r="V1254" s="27"/>
      <c r="W1254" s="27">
        <f>S1254+U1254</f>
        <v>0</v>
      </c>
      <c r="X1254" s="27">
        <f>T1254+V1254</f>
        <v>0</v>
      </c>
      <c r="Y1254" s="59"/>
    </row>
    <row r="1255" spans="1:25" ht="24">
      <c r="A1255" s="35" t="s">
        <v>440</v>
      </c>
      <c r="B1255" s="25" t="s">
        <v>609</v>
      </c>
      <c r="C1255" s="25" t="s">
        <v>123</v>
      </c>
      <c r="D1255" s="25" t="s">
        <v>205</v>
      </c>
      <c r="E1255" s="25" t="s">
        <v>901</v>
      </c>
      <c r="F1255" s="25"/>
      <c r="G1255" s="26">
        <f t="shared" si="1047"/>
        <v>658021.93000000005</v>
      </c>
      <c r="H1255" s="26">
        <f t="shared" si="1047"/>
        <v>0</v>
      </c>
      <c r="I1255" s="26">
        <f t="shared" si="1047"/>
        <v>0</v>
      </c>
      <c r="J1255" s="26">
        <f t="shared" si="1047"/>
        <v>0</v>
      </c>
      <c r="K1255" s="26">
        <f t="shared" si="1047"/>
        <v>658021.93000000005</v>
      </c>
      <c r="L1255" s="26">
        <f t="shared" si="1047"/>
        <v>0</v>
      </c>
      <c r="M1255" s="26">
        <f t="shared" si="1047"/>
        <v>658142.18999999994</v>
      </c>
      <c r="N1255" s="26">
        <f t="shared" si="1047"/>
        <v>0</v>
      </c>
      <c r="O1255" s="26">
        <f t="shared" si="1047"/>
        <v>0</v>
      </c>
      <c r="P1255" s="26">
        <f t="shared" si="1047"/>
        <v>0</v>
      </c>
      <c r="Q1255" s="26">
        <f t="shared" si="1047"/>
        <v>658142.18999999994</v>
      </c>
      <c r="R1255" s="26">
        <f t="shared" si="1047"/>
        <v>0</v>
      </c>
      <c r="S1255" s="26">
        <f t="shared" si="1048"/>
        <v>658142.18999999994</v>
      </c>
      <c r="T1255" s="26">
        <f t="shared" si="1048"/>
        <v>0</v>
      </c>
      <c r="U1255" s="27">
        <f t="shared" si="1048"/>
        <v>0</v>
      </c>
      <c r="V1255" s="27">
        <f t="shared" si="1048"/>
        <v>0</v>
      </c>
      <c r="W1255" s="27">
        <f t="shared" si="1048"/>
        <v>658142.18999999994</v>
      </c>
      <c r="X1255" s="27">
        <f t="shared" si="1048"/>
        <v>0</v>
      </c>
      <c r="Y1255" s="59"/>
    </row>
    <row r="1256" spans="1:25" ht="24">
      <c r="A1256" s="28" t="s">
        <v>30</v>
      </c>
      <c r="B1256" s="25" t="s">
        <v>609</v>
      </c>
      <c r="C1256" s="25" t="s">
        <v>123</v>
      </c>
      <c r="D1256" s="25" t="s">
        <v>205</v>
      </c>
      <c r="E1256" s="25" t="s">
        <v>901</v>
      </c>
      <c r="F1256" s="25" t="s">
        <v>646</v>
      </c>
      <c r="G1256" s="26">
        <v>658021.93000000005</v>
      </c>
      <c r="H1256" s="26"/>
      <c r="I1256" s="26"/>
      <c r="J1256" s="26"/>
      <c r="K1256" s="26">
        <f>G1256+I1256</f>
        <v>658021.93000000005</v>
      </c>
      <c r="L1256" s="26">
        <f>H1256+J1256</f>
        <v>0</v>
      </c>
      <c r="M1256" s="26">
        <v>658142.18999999994</v>
      </c>
      <c r="N1256" s="26"/>
      <c r="O1256" s="26"/>
      <c r="P1256" s="26"/>
      <c r="Q1256" s="26">
        <f>M1256+O1256</f>
        <v>658142.18999999994</v>
      </c>
      <c r="R1256" s="26">
        <f>N1256+P1256</f>
        <v>0</v>
      </c>
      <c r="S1256" s="26">
        <v>658142.18999999994</v>
      </c>
      <c r="T1256" s="26"/>
      <c r="U1256" s="27"/>
      <c r="V1256" s="27"/>
      <c r="W1256" s="27">
        <f>S1256+U1256</f>
        <v>658142.18999999994</v>
      </c>
      <c r="X1256" s="27">
        <f>T1256+V1256</f>
        <v>0</v>
      </c>
      <c r="Y1256" s="59"/>
    </row>
    <row r="1257" spans="1:25" hidden="1">
      <c r="A1257" s="28" t="s">
        <v>588</v>
      </c>
      <c r="B1257" s="25" t="s">
        <v>609</v>
      </c>
      <c r="C1257" s="25" t="s">
        <v>222</v>
      </c>
      <c r="D1257" s="25"/>
      <c r="E1257" s="25"/>
      <c r="F1257" s="25"/>
      <c r="G1257" s="26">
        <f t="shared" ref="G1257:V1260" si="1054">G1258</f>
        <v>0</v>
      </c>
      <c r="H1257" s="26">
        <f t="shared" si="1054"/>
        <v>0</v>
      </c>
      <c r="I1257" s="26">
        <f t="shared" si="1054"/>
        <v>0</v>
      </c>
      <c r="J1257" s="26">
        <f t="shared" si="1054"/>
        <v>0</v>
      </c>
      <c r="K1257" s="26">
        <f t="shared" si="1054"/>
        <v>0</v>
      </c>
      <c r="L1257" s="26">
        <f t="shared" si="1054"/>
        <v>0</v>
      </c>
      <c r="M1257" s="26">
        <f t="shared" si="1054"/>
        <v>0</v>
      </c>
      <c r="N1257" s="26">
        <f t="shared" si="1054"/>
        <v>0</v>
      </c>
      <c r="O1257" s="26">
        <f t="shared" si="1054"/>
        <v>0</v>
      </c>
      <c r="P1257" s="26">
        <f t="shared" si="1054"/>
        <v>0</v>
      </c>
      <c r="Q1257" s="26">
        <f t="shared" si="1054"/>
        <v>0</v>
      </c>
      <c r="R1257" s="26">
        <f t="shared" si="1054"/>
        <v>0</v>
      </c>
      <c r="S1257" s="26">
        <f t="shared" si="1054"/>
        <v>0</v>
      </c>
      <c r="T1257" s="26">
        <f t="shared" si="1054"/>
        <v>0</v>
      </c>
      <c r="U1257" s="27">
        <f t="shared" si="1054"/>
        <v>0</v>
      </c>
      <c r="V1257" s="27">
        <f t="shared" si="1054"/>
        <v>0</v>
      </c>
      <c r="W1257" s="27">
        <f t="shared" ref="T1257:X1260" si="1055">W1258</f>
        <v>0</v>
      </c>
      <c r="X1257" s="27">
        <f t="shared" si="1055"/>
        <v>0</v>
      </c>
      <c r="Y1257" s="59"/>
    </row>
    <row r="1258" spans="1:25" hidden="1">
      <c r="A1258" s="28" t="s">
        <v>589</v>
      </c>
      <c r="B1258" s="25" t="s">
        <v>609</v>
      </c>
      <c r="C1258" s="25" t="s">
        <v>222</v>
      </c>
      <c r="D1258" s="25" t="s">
        <v>63</v>
      </c>
      <c r="E1258" s="25"/>
      <c r="F1258" s="25"/>
      <c r="G1258" s="26">
        <f>G1259</f>
        <v>0</v>
      </c>
      <c r="H1258" s="26">
        <f t="shared" si="1054"/>
        <v>0</v>
      </c>
      <c r="I1258" s="26">
        <f t="shared" si="1054"/>
        <v>0</v>
      </c>
      <c r="J1258" s="26">
        <f t="shared" si="1054"/>
        <v>0</v>
      </c>
      <c r="K1258" s="26">
        <f t="shared" si="1054"/>
        <v>0</v>
      </c>
      <c r="L1258" s="26">
        <f t="shared" si="1054"/>
        <v>0</v>
      </c>
      <c r="M1258" s="26">
        <f>M1259</f>
        <v>0</v>
      </c>
      <c r="N1258" s="26">
        <f t="shared" si="1054"/>
        <v>0</v>
      </c>
      <c r="O1258" s="26">
        <f t="shared" si="1054"/>
        <v>0</v>
      </c>
      <c r="P1258" s="26">
        <f t="shared" si="1054"/>
        <v>0</v>
      </c>
      <c r="Q1258" s="26">
        <f t="shared" si="1054"/>
        <v>0</v>
      </c>
      <c r="R1258" s="26">
        <f t="shared" si="1054"/>
        <v>0</v>
      </c>
      <c r="S1258" s="26">
        <f>S1259</f>
        <v>0</v>
      </c>
      <c r="T1258" s="26">
        <f t="shared" si="1055"/>
        <v>0</v>
      </c>
      <c r="U1258" s="27">
        <f t="shared" si="1055"/>
        <v>0</v>
      </c>
      <c r="V1258" s="27">
        <f t="shared" si="1055"/>
        <v>0</v>
      </c>
      <c r="W1258" s="27">
        <f t="shared" si="1055"/>
        <v>0</v>
      </c>
      <c r="X1258" s="27">
        <f t="shared" si="1055"/>
        <v>0</v>
      </c>
      <c r="Y1258" s="59"/>
    </row>
    <row r="1259" spans="1:25" ht="24" hidden="1">
      <c r="A1259" s="28" t="s">
        <v>859</v>
      </c>
      <c r="B1259" s="25">
        <v>731</v>
      </c>
      <c r="C1259" s="25" t="s">
        <v>222</v>
      </c>
      <c r="D1259" s="25" t="s">
        <v>63</v>
      </c>
      <c r="E1259" s="25" t="s">
        <v>73</v>
      </c>
      <c r="F1259" s="25"/>
      <c r="G1259" s="26">
        <f>G1260</f>
        <v>0</v>
      </c>
      <c r="H1259" s="26">
        <f t="shared" si="1054"/>
        <v>0</v>
      </c>
      <c r="I1259" s="26">
        <f t="shared" si="1054"/>
        <v>0</v>
      </c>
      <c r="J1259" s="26">
        <f t="shared" si="1054"/>
        <v>0</v>
      </c>
      <c r="K1259" s="26">
        <f t="shared" si="1054"/>
        <v>0</v>
      </c>
      <c r="L1259" s="26">
        <f t="shared" si="1054"/>
        <v>0</v>
      </c>
      <c r="M1259" s="26">
        <f>M1260</f>
        <v>0</v>
      </c>
      <c r="N1259" s="26">
        <f t="shared" si="1054"/>
        <v>0</v>
      </c>
      <c r="O1259" s="26">
        <f t="shared" si="1054"/>
        <v>0</v>
      </c>
      <c r="P1259" s="26">
        <f t="shared" si="1054"/>
        <v>0</v>
      </c>
      <c r="Q1259" s="26">
        <f t="shared" si="1054"/>
        <v>0</v>
      </c>
      <c r="R1259" s="26">
        <f t="shared" si="1054"/>
        <v>0</v>
      </c>
      <c r="S1259" s="26">
        <f>S1260</f>
        <v>0</v>
      </c>
      <c r="T1259" s="26">
        <f t="shared" si="1055"/>
        <v>0</v>
      </c>
      <c r="U1259" s="27">
        <f t="shared" si="1055"/>
        <v>0</v>
      </c>
      <c r="V1259" s="27">
        <f t="shared" si="1055"/>
        <v>0</v>
      </c>
      <c r="W1259" s="27">
        <f t="shared" si="1055"/>
        <v>0</v>
      </c>
      <c r="X1259" s="27">
        <f t="shared" si="1055"/>
        <v>0</v>
      </c>
      <c r="Y1259" s="59"/>
    </row>
    <row r="1260" spans="1:25" ht="24" hidden="1">
      <c r="A1260" s="28" t="s">
        <v>902</v>
      </c>
      <c r="B1260" s="25">
        <v>731</v>
      </c>
      <c r="C1260" s="25" t="s">
        <v>222</v>
      </c>
      <c r="D1260" s="25" t="s">
        <v>63</v>
      </c>
      <c r="E1260" s="25" t="s">
        <v>591</v>
      </c>
      <c r="F1260" s="25"/>
      <c r="G1260" s="26">
        <f t="shared" si="1054"/>
        <v>0</v>
      </c>
      <c r="H1260" s="26">
        <f t="shared" si="1054"/>
        <v>0</v>
      </c>
      <c r="I1260" s="26">
        <f t="shared" si="1054"/>
        <v>0</v>
      </c>
      <c r="J1260" s="26">
        <f t="shared" si="1054"/>
        <v>0</v>
      </c>
      <c r="K1260" s="26">
        <f t="shared" si="1054"/>
        <v>0</v>
      </c>
      <c r="L1260" s="26">
        <f t="shared" si="1054"/>
        <v>0</v>
      </c>
      <c r="M1260" s="26">
        <f t="shared" si="1054"/>
        <v>0</v>
      </c>
      <c r="N1260" s="26">
        <f t="shared" si="1054"/>
        <v>0</v>
      </c>
      <c r="O1260" s="26">
        <f t="shared" si="1054"/>
        <v>0</v>
      </c>
      <c r="P1260" s="26">
        <f t="shared" si="1054"/>
        <v>0</v>
      </c>
      <c r="Q1260" s="26">
        <f t="shared" si="1054"/>
        <v>0</v>
      </c>
      <c r="R1260" s="26">
        <f t="shared" si="1054"/>
        <v>0</v>
      </c>
      <c r="S1260" s="26">
        <f t="shared" si="1054"/>
        <v>0</v>
      </c>
      <c r="T1260" s="26">
        <f t="shared" si="1055"/>
        <v>0</v>
      </c>
      <c r="U1260" s="26">
        <f t="shared" si="1055"/>
        <v>0</v>
      </c>
      <c r="V1260" s="26">
        <f t="shared" si="1055"/>
        <v>0</v>
      </c>
      <c r="W1260" s="26">
        <f t="shared" si="1055"/>
        <v>0</v>
      </c>
      <c r="X1260" s="26">
        <f t="shared" si="1055"/>
        <v>0</v>
      </c>
      <c r="Y1260" s="59"/>
    </row>
    <row r="1261" spans="1:25" ht="24" hidden="1">
      <c r="A1261" s="28" t="s">
        <v>598</v>
      </c>
      <c r="B1261" s="25">
        <v>731</v>
      </c>
      <c r="C1261" s="25" t="s">
        <v>222</v>
      </c>
      <c r="D1261" s="25" t="s">
        <v>63</v>
      </c>
      <c r="E1261" s="25" t="s">
        <v>599</v>
      </c>
      <c r="F1261" s="25"/>
      <c r="G1261" s="26">
        <f t="shared" ref="G1261:X1261" si="1056">G1264+G1270+G1268+G1262+G1266</f>
        <v>0</v>
      </c>
      <c r="H1261" s="26">
        <f t="shared" si="1056"/>
        <v>0</v>
      </c>
      <c r="I1261" s="26">
        <f t="shared" si="1056"/>
        <v>0</v>
      </c>
      <c r="J1261" s="26">
        <f t="shared" si="1056"/>
        <v>0</v>
      </c>
      <c r="K1261" s="26">
        <f t="shared" si="1056"/>
        <v>0</v>
      </c>
      <c r="L1261" s="26">
        <f t="shared" si="1056"/>
        <v>0</v>
      </c>
      <c r="M1261" s="26">
        <f t="shared" si="1056"/>
        <v>0</v>
      </c>
      <c r="N1261" s="26">
        <f t="shared" si="1056"/>
        <v>0</v>
      </c>
      <c r="O1261" s="26">
        <f t="shared" si="1056"/>
        <v>0</v>
      </c>
      <c r="P1261" s="26">
        <f t="shared" si="1056"/>
        <v>0</v>
      </c>
      <c r="Q1261" s="26">
        <f t="shared" si="1056"/>
        <v>0</v>
      </c>
      <c r="R1261" s="26">
        <f t="shared" si="1056"/>
        <v>0</v>
      </c>
      <c r="S1261" s="26">
        <f t="shared" si="1056"/>
        <v>0</v>
      </c>
      <c r="T1261" s="26">
        <f t="shared" si="1056"/>
        <v>0</v>
      </c>
      <c r="U1261" s="27">
        <f t="shared" si="1056"/>
        <v>0</v>
      </c>
      <c r="V1261" s="27">
        <f t="shared" si="1056"/>
        <v>0</v>
      </c>
      <c r="W1261" s="27">
        <f t="shared" si="1056"/>
        <v>0</v>
      </c>
      <c r="X1261" s="27">
        <f t="shared" si="1056"/>
        <v>0</v>
      </c>
      <c r="Y1261" s="59"/>
    </row>
    <row r="1262" spans="1:25" ht="36" hidden="1">
      <c r="A1262" s="28" t="s">
        <v>903</v>
      </c>
      <c r="B1262" s="25">
        <v>731</v>
      </c>
      <c r="C1262" s="25" t="s">
        <v>222</v>
      </c>
      <c r="D1262" s="25" t="s">
        <v>63</v>
      </c>
      <c r="E1262" s="25" t="s">
        <v>904</v>
      </c>
      <c r="F1262" s="25"/>
      <c r="G1262" s="26">
        <f t="shared" ref="G1262:X1262" si="1057">G1263</f>
        <v>0</v>
      </c>
      <c r="H1262" s="26">
        <f t="shared" si="1057"/>
        <v>0</v>
      </c>
      <c r="I1262" s="26">
        <f t="shared" si="1057"/>
        <v>0</v>
      </c>
      <c r="J1262" s="26">
        <f t="shared" si="1057"/>
        <v>0</v>
      </c>
      <c r="K1262" s="26">
        <f t="shared" si="1057"/>
        <v>0</v>
      </c>
      <c r="L1262" s="26">
        <f t="shared" si="1057"/>
        <v>0</v>
      </c>
      <c r="M1262" s="26">
        <f t="shared" si="1057"/>
        <v>0</v>
      </c>
      <c r="N1262" s="26">
        <f t="shared" si="1057"/>
        <v>0</v>
      </c>
      <c r="O1262" s="26">
        <f t="shared" si="1057"/>
        <v>0</v>
      </c>
      <c r="P1262" s="26">
        <f t="shared" si="1057"/>
        <v>0</v>
      </c>
      <c r="Q1262" s="26">
        <f t="shared" si="1057"/>
        <v>0</v>
      </c>
      <c r="R1262" s="26">
        <f t="shared" si="1057"/>
        <v>0</v>
      </c>
      <c r="S1262" s="26">
        <f t="shared" si="1057"/>
        <v>0</v>
      </c>
      <c r="T1262" s="26">
        <f t="shared" si="1057"/>
        <v>0</v>
      </c>
      <c r="U1262" s="27">
        <f t="shared" si="1057"/>
        <v>0</v>
      </c>
      <c r="V1262" s="27">
        <f t="shared" si="1057"/>
        <v>0</v>
      </c>
      <c r="W1262" s="27">
        <f t="shared" si="1057"/>
        <v>0</v>
      </c>
      <c r="X1262" s="27">
        <f t="shared" si="1057"/>
        <v>0</v>
      </c>
      <c r="Y1262" s="59"/>
    </row>
    <row r="1263" spans="1:25" ht="24" hidden="1">
      <c r="A1263" s="28" t="s">
        <v>30</v>
      </c>
      <c r="B1263" s="25">
        <v>731</v>
      </c>
      <c r="C1263" s="25" t="s">
        <v>222</v>
      </c>
      <c r="D1263" s="25" t="s">
        <v>63</v>
      </c>
      <c r="E1263" s="25" t="s">
        <v>904</v>
      </c>
      <c r="F1263" s="25" t="s">
        <v>646</v>
      </c>
      <c r="G1263" s="26"/>
      <c r="H1263" s="26"/>
      <c r="I1263" s="26"/>
      <c r="J1263" s="26">
        <f>I1263</f>
        <v>0</v>
      </c>
      <c r="K1263" s="26">
        <f>G1263+I1263</f>
        <v>0</v>
      </c>
      <c r="L1263" s="26">
        <f>H1263+J1263</f>
        <v>0</v>
      </c>
      <c r="M1263" s="26"/>
      <c r="N1263" s="26"/>
      <c r="O1263" s="26"/>
      <c r="P1263" s="26"/>
      <c r="Q1263" s="26">
        <f>M1263+O1263</f>
        <v>0</v>
      </c>
      <c r="R1263" s="26">
        <f>N1263+P1263</f>
        <v>0</v>
      </c>
      <c r="S1263" s="26"/>
      <c r="T1263" s="26"/>
      <c r="U1263" s="27"/>
      <c r="V1263" s="27"/>
      <c r="W1263" s="26">
        <f>S1263+U1263</f>
        <v>0</v>
      </c>
      <c r="X1263" s="26">
        <f>T1263+V1263</f>
        <v>0</v>
      </c>
      <c r="Y1263" s="59"/>
    </row>
    <row r="1264" spans="1:25" ht="48" hidden="1">
      <c r="A1264" s="28" t="s">
        <v>905</v>
      </c>
      <c r="B1264" s="25">
        <v>731</v>
      </c>
      <c r="C1264" s="25" t="s">
        <v>222</v>
      </c>
      <c r="D1264" s="25" t="s">
        <v>63</v>
      </c>
      <c r="E1264" s="25" t="s">
        <v>906</v>
      </c>
      <c r="F1264" s="25"/>
      <c r="G1264" s="26">
        <f>G1265</f>
        <v>0</v>
      </c>
      <c r="H1264" s="26">
        <f t="shared" ref="H1264:L1264" si="1058">H1265</f>
        <v>0</v>
      </c>
      <c r="I1264" s="26">
        <f t="shared" si="1058"/>
        <v>0</v>
      </c>
      <c r="J1264" s="26">
        <f t="shared" si="1058"/>
        <v>0</v>
      </c>
      <c r="K1264" s="26">
        <f t="shared" si="1058"/>
        <v>0</v>
      </c>
      <c r="L1264" s="26">
        <f t="shared" si="1058"/>
        <v>0</v>
      </c>
      <c r="M1264" s="26">
        <f>M1265</f>
        <v>0</v>
      </c>
      <c r="N1264" s="26">
        <f t="shared" ref="N1264:R1264" si="1059">N1265</f>
        <v>0</v>
      </c>
      <c r="O1264" s="26">
        <f t="shared" si="1059"/>
        <v>0</v>
      </c>
      <c r="P1264" s="26">
        <f t="shared" si="1059"/>
        <v>0</v>
      </c>
      <c r="Q1264" s="26">
        <f t="shared" si="1059"/>
        <v>0</v>
      </c>
      <c r="R1264" s="26">
        <f t="shared" si="1059"/>
        <v>0</v>
      </c>
      <c r="S1264" s="26">
        <f>S1265</f>
        <v>0</v>
      </c>
      <c r="T1264" s="26">
        <f t="shared" ref="T1264:X1264" si="1060">T1265</f>
        <v>0</v>
      </c>
      <c r="U1264" s="27">
        <f t="shared" si="1060"/>
        <v>0</v>
      </c>
      <c r="V1264" s="27">
        <f t="shared" si="1060"/>
        <v>0</v>
      </c>
      <c r="W1264" s="27">
        <f t="shared" si="1060"/>
        <v>0</v>
      </c>
      <c r="X1264" s="27">
        <f t="shared" si="1060"/>
        <v>0</v>
      </c>
      <c r="Y1264" s="59"/>
    </row>
    <row r="1265" spans="1:25" ht="24" hidden="1">
      <c r="A1265" s="28" t="s">
        <v>30</v>
      </c>
      <c r="B1265" s="25">
        <v>731</v>
      </c>
      <c r="C1265" s="25" t="s">
        <v>222</v>
      </c>
      <c r="D1265" s="25" t="s">
        <v>63</v>
      </c>
      <c r="E1265" s="25" t="s">
        <v>906</v>
      </c>
      <c r="F1265" s="25" t="s">
        <v>646</v>
      </c>
      <c r="G1265" s="26"/>
      <c r="H1265" s="26"/>
      <c r="I1265" s="26"/>
      <c r="J1265" s="26"/>
      <c r="K1265" s="26">
        <f>G1265+I1265</f>
        <v>0</v>
      </c>
      <c r="L1265" s="26">
        <f>H1265+J1265</f>
        <v>0</v>
      </c>
      <c r="M1265" s="26"/>
      <c r="N1265" s="26"/>
      <c r="O1265" s="26"/>
      <c r="P1265" s="26"/>
      <c r="Q1265" s="26">
        <f>M1265+O1265</f>
        <v>0</v>
      </c>
      <c r="R1265" s="26">
        <f>N1265+P1265</f>
        <v>0</v>
      </c>
      <c r="S1265" s="26"/>
      <c r="T1265" s="26"/>
      <c r="U1265" s="27"/>
      <c r="V1265" s="27"/>
      <c r="W1265" s="27">
        <f>S1265+U1265</f>
        <v>0</v>
      </c>
      <c r="X1265" s="27">
        <f>T1265+V1265</f>
        <v>0</v>
      </c>
      <c r="Y1265" s="59"/>
    </row>
    <row r="1266" spans="1:25" ht="24" hidden="1">
      <c r="A1266" s="28" t="s">
        <v>907</v>
      </c>
      <c r="B1266" s="25">
        <v>731</v>
      </c>
      <c r="C1266" s="25" t="s">
        <v>222</v>
      </c>
      <c r="D1266" s="25" t="s">
        <v>63</v>
      </c>
      <c r="E1266" s="25" t="s">
        <v>908</v>
      </c>
      <c r="F1266" s="25"/>
      <c r="G1266" s="26">
        <f t="shared" ref="G1266:X1266" si="1061">G1267</f>
        <v>0</v>
      </c>
      <c r="H1266" s="26">
        <f t="shared" si="1061"/>
        <v>0</v>
      </c>
      <c r="I1266" s="26">
        <f t="shared" si="1061"/>
        <v>0</v>
      </c>
      <c r="J1266" s="26">
        <f t="shared" si="1061"/>
        <v>0</v>
      </c>
      <c r="K1266" s="26">
        <f t="shared" si="1061"/>
        <v>0</v>
      </c>
      <c r="L1266" s="26">
        <f t="shared" si="1061"/>
        <v>0</v>
      </c>
      <c r="M1266" s="26">
        <f t="shared" si="1061"/>
        <v>0</v>
      </c>
      <c r="N1266" s="26">
        <f t="shared" si="1061"/>
        <v>0</v>
      </c>
      <c r="O1266" s="26">
        <f t="shared" si="1061"/>
        <v>0</v>
      </c>
      <c r="P1266" s="26">
        <f t="shared" si="1061"/>
        <v>0</v>
      </c>
      <c r="Q1266" s="26">
        <f t="shared" si="1061"/>
        <v>0</v>
      </c>
      <c r="R1266" s="26">
        <f t="shared" si="1061"/>
        <v>0</v>
      </c>
      <c r="S1266" s="26">
        <f t="shared" si="1061"/>
        <v>0</v>
      </c>
      <c r="T1266" s="26">
        <f t="shared" si="1061"/>
        <v>0</v>
      </c>
      <c r="U1266" s="27">
        <f t="shared" si="1061"/>
        <v>0</v>
      </c>
      <c r="V1266" s="27">
        <f t="shared" si="1061"/>
        <v>0</v>
      </c>
      <c r="W1266" s="27">
        <f t="shared" si="1061"/>
        <v>0</v>
      </c>
      <c r="X1266" s="27">
        <f t="shared" si="1061"/>
        <v>0</v>
      </c>
      <c r="Y1266" s="59"/>
    </row>
    <row r="1267" spans="1:25" ht="24" hidden="1">
      <c r="A1267" s="28" t="s">
        <v>30</v>
      </c>
      <c r="B1267" s="25">
        <v>731</v>
      </c>
      <c r="C1267" s="25" t="s">
        <v>222</v>
      </c>
      <c r="D1267" s="25" t="s">
        <v>63</v>
      </c>
      <c r="E1267" s="25" t="s">
        <v>908</v>
      </c>
      <c r="F1267" s="25" t="s">
        <v>646</v>
      </c>
      <c r="G1267" s="26"/>
      <c r="H1267" s="26"/>
      <c r="I1267" s="26"/>
      <c r="J1267" s="26"/>
      <c r="K1267" s="26">
        <f>G1267+I1267</f>
        <v>0</v>
      </c>
      <c r="L1267" s="26">
        <f>H1267+J1267</f>
        <v>0</v>
      </c>
      <c r="M1267" s="26"/>
      <c r="N1267" s="26"/>
      <c r="O1267" s="26"/>
      <c r="P1267" s="26"/>
      <c r="Q1267" s="26">
        <f>M1267+O1267</f>
        <v>0</v>
      </c>
      <c r="R1267" s="26">
        <f>N1267+P1267</f>
        <v>0</v>
      </c>
      <c r="S1267" s="26"/>
      <c r="T1267" s="26"/>
      <c r="U1267" s="27"/>
      <c r="V1267" s="27"/>
      <c r="W1267" s="26">
        <f>S1267+U1267</f>
        <v>0</v>
      </c>
      <c r="X1267" s="26">
        <f>T1267+V1267</f>
        <v>0</v>
      </c>
      <c r="Y1267" s="59"/>
    </row>
    <row r="1268" spans="1:25" ht="48" hidden="1">
      <c r="A1268" s="28" t="s">
        <v>909</v>
      </c>
      <c r="B1268" s="25">
        <v>731</v>
      </c>
      <c r="C1268" s="25" t="s">
        <v>222</v>
      </c>
      <c r="D1268" s="25" t="s">
        <v>63</v>
      </c>
      <c r="E1268" s="25" t="s">
        <v>910</v>
      </c>
      <c r="F1268" s="25"/>
      <c r="G1268" s="26">
        <f>G1269</f>
        <v>0</v>
      </c>
      <c r="H1268" s="26">
        <f t="shared" ref="H1268:L1268" si="1062">H1269</f>
        <v>0</v>
      </c>
      <c r="I1268" s="26">
        <f t="shared" si="1062"/>
        <v>0</v>
      </c>
      <c r="J1268" s="26">
        <f t="shared" si="1062"/>
        <v>0</v>
      </c>
      <c r="K1268" s="26">
        <f t="shared" si="1062"/>
        <v>0</v>
      </c>
      <c r="L1268" s="26">
        <f t="shared" si="1062"/>
        <v>0</v>
      </c>
      <c r="M1268" s="26">
        <f>M1269</f>
        <v>0</v>
      </c>
      <c r="N1268" s="26">
        <f t="shared" ref="N1268:R1268" si="1063">N1269</f>
        <v>0</v>
      </c>
      <c r="O1268" s="26">
        <f t="shared" si="1063"/>
        <v>0</v>
      </c>
      <c r="P1268" s="26">
        <f t="shared" si="1063"/>
        <v>0</v>
      </c>
      <c r="Q1268" s="26">
        <f t="shared" si="1063"/>
        <v>0</v>
      </c>
      <c r="R1268" s="26">
        <f t="shared" si="1063"/>
        <v>0</v>
      </c>
      <c r="S1268" s="26">
        <f>S1269</f>
        <v>0</v>
      </c>
      <c r="T1268" s="26">
        <f t="shared" ref="T1268:X1268" si="1064">T1269</f>
        <v>0</v>
      </c>
      <c r="U1268" s="27">
        <f t="shared" si="1064"/>
        <v>0</v>
      </c>
      <c r="V1268" s="27">
        <f t="shared" si="1064"/>
        <v>0</v>
      </c>
      <c r="W1268" s="27">
        <f t="shared" si="1064"/>
        <v>0</v>
      </c>
      <c r="X1268" s="27">
        <f t="shared" si="1064"/>
        <v>0</v>
      </c>
      <c r="Y1268" s="59"/>
    </row>
    <row r="1269" spans="1:25" ht="24" hidden="1">
      <c r="A1269" s="28" t="s">
        <v>30</v>
      </c>
      <c r="B1269" s="25">
        <v>731</v>
      </c>
      <c r="C1269" s="25" t="s">
        <v>222</v>
      </c>
      <c r="D1269" s="25" t="s">
        <v>63</v>
      </c>
      <c r="E1269" s="25" t="s">
        <v>910</v>
      </c>
      <c r="F1269" s="25" t="s">
        <v>646</v>
      </c>
      <c r="G1269" s="26"/>
      <c r="H1269" s="26"/>
      <c r="I1269" s="26"/>
      <c r="J1269" s="26"/>
      <c r="K1269" s="26">
        <f>G1269+I1269</f>
        <v>0</v>
      </c>
      <c r="L1269" s="26">
        <f>H1269+J1269</f>
        <v>0</v>
      </c>
      <c r="M1269" s="26"/>
      <c r="N1269" s="26"/>
      <c r="O1269" s="26"/>
      <c r="P1269" s="26"/>
      <c r="Q1269" s="26">
        <f>M1269+O1269</f>
        <v>0</v>
      </c>
      <c r="R1269" s="26">
        <f>N1269+P1269</f>
        <v>0</v>
      </c>
      <c r="S1269" s="26"/>
      <c r="T1269" s="26"/>
      <c r="U1269" s="27"/>
      <c r="V1269" s="27"/>
      <c r="W1269" s="27">
        <f>S1269+U1269</f>
        <v>0</v>
      </c>
      <c r="X1269" s="27">
        <f>T1269+V1269</f>
        <v>0</v>
      </c>
      <c r="Y1269" s="59"/>
    </row>
    <row r="1270" spans="1:25" ht="24" hidden="1">
      <c r="A1270" s="28" t="s">
        <v>911</v>
      </c>
      <c r="B1270" s="25">
        <v>731</v>
      </c>
      <c r="C1270" s="25" t="s">
        <v>222</v>
      </c>
      <c r="D1270" s="25" t="s">
        <v>63</v>
      </c>
      <c r="E1270" s="25" t="s">
        <v>912</v>
      </c>
      <c r="F1270" s="25"/>
      <c r="G1270" s="26">
        <f>G1271</f>
        <v>0</v>
      </c>
      <c r="H1270" s="26">
        <f t="shared" ref="H1270:L1270" si="1065">H1271</f>
        <v>0</v>
      </c>
      <c r="I1270" s="26">
        <f t="shared" si="1065"/>
        <v>0</v>
      </c>
      <c r="J1270" s="26">
        <f t="shared" si="1065"/>
        <v>0</v>
      </c>
      <c r="K1270" s="26">
        <f t="shared" si="1065"/>
        <v>0</v>
      </c>
      <c r="L1270" s="26">
        <f t="shared" si="1065"/>
        <v>0</v>
      </c>
      <c r="M1270" s="26">
        <f>M1271</f>
        <v>0</v>
      </c>
      <c r="N1270" s="26">
        <f t="shared" ref="N1270:R1270" si="1066">N1271</f>
        <v>0</v>
      </c>
      <c r="O1270" s="26">
        <f t="shared" si="1066"/>
        <v>0</v>
      </c>
      <c r="P1270" s="26">
        <f t="shared" si="1066"/>
        <v>0</v>
      </c>
      <c r="Q1270" s="26">
        <f t="shared" si="1066"/>
        <v>0</v>
      </c>
      <c r="R1270" s="26">
        <f t="shared" si="1066"/>
        <v>0</v>
      </c>
      <c r="S1270" s="26">
        <f>S1271</f>
        <v>0</v>
      </c>
      <c r="T1270" s="26">
        <f t="shared" ref="T1270:X1270" si="1067">T1271</f>
        <v>0</v>
      </c>
      <c r="U1270" s="27">
        <f t="shared" si="1067"/>
        <v>0</v>
      </c>
      <c r="V1270" s="27">
        <f t="shared" si="1067"/>
        <v>0</v>
      </c>
      <c r="W1270" s="27">
        <f t="shared" si="1067"/>
        <v>0</v>
      </c>
      <c r="X1270" s="27">
        <f t="shared" si="1067"/>
        <v>0</v>
      </c>
      <c r="Y1270" s="59"/>
    </row>
    <row r="1271" spans="1:25" ht="24" hidden="1">
      <c r="A1271" s="28" t="s">
        <v>30</v>
      </c>
      <c r="B1271" s="25">
        <v>731</v>
      </c>
      <c r="C1271" s="25" t="s">
        <v>222</v>
      </c>
      <c r="D1271" s="25" t="s">
        <v>63</v>
      </c>
      <c r="E1271" s="25" t="s">
        <v>912</v>
      </c>
      <c r="F1271" s="25" t="s">
        <v>646</v>
      </c>
      <c r="G1271" s="26"/>
      <c r="H1271" s="26"/>
      <c r="I1271" s="26"/>
      <c r="J1271" s="26"/>
      <c r="K1271" s="26">
        <f>G1271+I1271</f>
        <v>0</v>
      </c>
      <c r="L1271" s="26">
        <f>H1271+J1271</f>
        <v>0</v>
      </c>
      <c r="M1271" s="26"/>
      <c r="N1271" s="26"/>
      <c r="O1271" s="26"/>
      <c r="P1271" s="26"/>
      <c r="Q1271" s="26">
        <f>M1271+O1271</f>
        <v>0</v>
      </c>
      <c r="R1271" s="26">
        <f>N1271+P1271</f>
        <v>0</v>
      </c>
      <c r="S1271" s="26"/>
      <c r="T1271" s="26"/>
      <c r="U1271" s="27"/>
      <c r="V1271" s="27"/>
      <c r="W1271" s="27">
        <f>S1271+U1271</f>
        <v>0</v>
      </c>
      <c r="X1271" s="27">
        <f>T1271+V1271</f>
        <v>0</v>
      </c>
      <c r="Y1271" s="59"/>
    </row>
    <row r="1272" spans="1:25" s="22" customFormat="1">
      <c r="A1272" s="33" t="s">
        <v>913</v>
      </c>
      <c r="B1272" s="34" t="s">
        <v>914</v>
      </c>
      <c r="C1272" s="34"/>
      <c r="D1272" s="34"/>
      <c r="E1272" s="34"/>
      <c r="F1272" s="34"/>
      <c r="G1272" s="20">
        <f t="shared" ref="G1272:X1272" si="1068">G1273</f>
        <v>16238595.08</v>
      </c>
      <c r="H1272" s="20">
        <f t="shared" si="1068"/>
        <v>0</v>
      </c>
      <c r="I1272" s="20">
        <f t="shared" si="1068"/>
        <v>0</v>
      </c>
      <c r="J1272" s="20">
        <f t="shared" si="1068"/>
        <v>0</v>
      </c>
      <c r="K1272" s="20">
        <f t="shared" si="1068"/>
        <v>16238595.08</v>
      </c>
      <c r="L1272" s="20">
        <f t="shared" si="1068"/>
        <v>0</v>
      </c>
      <c r="M1272" s="20">
        <f t="shared" si="1068"/>
        <v>16428595.08</v>
      </c>
      <c r="N1272" s="20">
        <f t="shared" si="1068"/>
        <v>0</v>
      </c>
      <c r="O1272" s="20">
        <f t="shared" si="1068"/>
        <v>0</v>
      </c>
      <c r="P1272" s="20">
        <f t="shared" si="1068"/>
        <v>0</v>
      </c>
      <c r="Q1272" s="20">
        <f t="shared" si="1068"/>
        <v>16428595.08</v>
      </c>
      <c r="R1272" s="20">
        <f t="shared" si="1068"/>
        <v>0</v>
      </c>
      <c r="S1272" s="20">
        <f t="shared" si="1068"/>
        <v>16238595.08</v>
      </c>
      <c r="T1272" s="20">
        <f t="shared" si="1068"/>
        <v>0</v>
      </c>
      <c r="U1272" s="21">
        <f t="shared" si="1068"/>
        <v>0</v>
      </c>
      <c r="V1272" s="21">
        <f t="shared" si="1068"/>
        <v>0</v>
      </c>
      <c r="W1272" s="21">
        <f t="shared" si="1068"/>
        <v>16238595.08</v>
      </c>
      <c r="X1272" s="21">
        <f t="shared" si="1068"/>
        <v>0</v>
      </c>
      <c r="Y1272" s="59"/>
    </row>
    <row r="1273" spans="1:25">
      <c r="A1273" s="23" t="s">
        <v>17</v>
      </c>
      <c r="B1273" s="25" t="s">
        <v>914</v>
      </c>
      <c r="C1273" s="25" t="s">
        <v>18</v>
      </c>
      <c r="D1273" s="25" t="s">
        <v>15</v>
      </c>
      <c r="E1273" s="25" t="s">
        <v>15</v>
      </c>
      <c r="F1273" s="24" t="s">
        <v>15</v>
      </c>
      <c r="G1273" s="26">
        <f t="shared" ref="G1273:X1273" si="1069">+G1274+G1304</f>
        <v>16238595.08</v>
      </c>
      <c r="H1273" s="26">
        <f t="shared" si="1069"/>
        <v>0</v>
      </c>
      <c r="I1273" s="26">
        <f t="shared" si="1069"/>
        <v>0</v>
      </c>
      <c r="J1273" s="26">
        <f t="shared" si="1069"/>
        <v>0</v>
      </c>
      <c r="K1273" s="26">
        <f t="shared" si="1069"/>
        <v>16238595.08</v>
      </c>
      <c r="L1273" s="26">
        <f t="shared" si="1069"/>
        <v>0</v>
      </c>
      <c r="M1273" s="26">
        <f t="shared" si="1069"/>
        <v>16428595.08</v>
      </c>
      <c r="N1273" s="26">
        <f t="shared" si="1069"/>
        <v>0</v>
      </c>
      <c r="O1273" s="26">
        <f t="shared" si="1069"/>
        <v>0</v>
      </c>
      <c r="P1273" s="26">
        <f t="shared" si="1069"/>
        <v>0</v>
      </c>
      <c r="Q1273" s="26">
        <f t="shared" si="1069"/>
        <v>16428595.08</v>
      </c>
      <c r="R1273" s="26">
        <f t="shared" si="1069"/>
        <v>0</v>
      </c>
      <c r="S1273" s="26">
        <f t="shared" si="1069"/>
        <v>16238595.08</v>
      </c>
      <c r="T1273" s="26">
        <f t="shared" si="1069"/>
        <v>0</v>
      </c>
      <c r="U1273" s="27">
        <f t="shared" si="1069"/>
        <v>0</v>
      </c>
      <c r="V1273" s="27">
        <f t="shared" si="1069"/>
        <v>0</v>
      </c>
      <c r="W1273" s="27">
        <f t="shared" si="1069"/>
        <v>16238595.08</v>
      </c>
      <c r="X1273" s="27">
        <f t="shared" si="1069"/>
        <v>0</v>
      </c>
      <c r="Y1273" s="59"/>
    </row>
    <row r="1274" spans="1:25" ht="36">
      <c r="A1274" s="28" t="s">
        <v>915</v>
      </c>
      <c r="B1274" s="25" t="s">
        <v>914</v>
      </c>
      <c r="C1274" s="25" t="s">
        <v>18</v>
      </c>
      <c r="D1274" s="25" t="s">
        <v>105</v>
      </c>
      <c r="E1274" s="25"/>
      <c r="F1274" s="25"/>
      <c r="G1274" s="26">
        <f t="shared" ref="G1274:X1274" si="1070">G1292+G1275</f>
        <v>15223579.77</v>
      </c>
      <c r="H1274" s="26">
        <f t="shared" si="1070"/>
        <v>0</v>
      </c>
      <c r="I1274" s="26">
        <f t="shared" si="1070"/>
        <v>0</v>
      </c>
      <c r="J1274" s="26">
        <f t="shared" si="1070"/>
        <v>0</v>
      </c>
      <c r="K1274" s="26">
        <f t="shared" si="1070"/>
        <v>15223579.77</v>
      </c>
      <c r="L1274" s="26">
        <f t="shared" si="1070"/>
        <v>0</v>
      </c>
      <c r="M1274" s="26">
        <f t="shared" si="1070"/>
        <v>15413579.77</v>
      </c>
      <c r="N1274" s="26">
        <f t="shared" si="1070"/>
        <v>0</v>
      </c>
      <c r="O1274" s="26">
        <f t="shared" si="1070"/>
        <v>0</v>
      </c>
      <c r="P1274" s="26">
        <f t="shared" si="1070"/>
        <v>0</v>
      </c>
      <c r="Q1274" s="26">
        <f t="shared" si="1070"/>
        <v>15413579.77</v>
      </c>
      <c r="R1274" s="26">
        <f t="shared" si="1070"/>
        <v>0</v>
      </c>
      <c r="S1274" s="26">
        <f t="shared" si="1070"/>
        <v>15223579.77</v>
      </c>
      <c r="T1274" s="26">
        <f t="shared" si="1070"/>
        <v>0</v>
      </c>
      <c r="U1274" s="27">
        <f t="shared" si="1070"/>
        <v>0</v>
      </c>
      <c r="V1274" s="27">
        <f t="shared" si="1070"/>
        <v>0</v>
      </c>
      <c r="W1274" s="27">
        <f t="shared" si="1070"/>
        <v>15223579.77</v>
      </c>
      <c r="X1274" s="27">
        <f t="shared" si="1070"/>
        <v>0</v>
      </c>
      <c r="Y1274" s="59"/>
    </row>
    <row r="1275" spans="1:25" ht="24">
      <c r="A1275" s="28" t="s">
        <v>21</v>
      </c>
      <c r="B1275" s="25" t="s">
        <v>914</v>
      </c>
      <c r="C1275" s="25" t="s">
        <v>18</v>
      </c>
      <c r="D1275" s="25" t="s">
        <v>105</v>
      </c>
      <c r="E1275" s="25" t="s">
        <v>22</v>
      </c>
      <c r="F1275" s="24"/>
      <c r="G1275" s="26">
        <f t="shared" ref="G1275:X1275" si="1071">G1276</f>
        <v>750000</v>
      </c>
      <c r="H1275" s="26">
        <f t="shared" si="1071"/>
        <v>0</v>
      </c>
      <c r="I1275" s="26">
        <f t="shared" si="1071"/>
        <v>0</v>
      </c>
      <c r="J1275" s="26">
        <f t="shared" si="1071"/>
        <v>0</v>
      </c>
      <c r="K1275" s="26">
        <f t="shared" si="1071"/>
        <v>750000</v>
      </c>
      <c r="L1275" s="26">
        <f t="shared" si="1071"/>
        <v>0</v>
      </c>
      <c r="M1275" s="26">
        <f t="shared" si="1071"/>
        <v>940000</v>
      </c>
      <c r="N1275" s="26">
        <f t="shared" si="1071"/>
        <v>0</v>
      </c>
      <c r="O1275" s="26">
        <f t="shared" si="1071"/>
        <v>0</v>
      </c>
      <c r="P1275" s="26">
        <f t="shared" si="1071"/>
        <v>0</v>
      </c>
      <c r="Q1275" s="26">
        <f t="shared" si="1071"/>
        <v>940000</v>
      </c>
      <c r="R1275" s="26">
        <f t="shared" si="1071"/>
        <v>0</v>
      </c>
      <c r="S1275" s="26">
        <f t="shared" si="1071"/>
        <v>750000</v>
      </c>
      <c r="T1275" s="26">
        <f t="shared" si="1071"/>
        <v>0</v>
      </c>
      <c r="U1275" s="27">
        <f t="shared" si="1071"/>
        <v>0</v>
      </c>
      <c r="V1275" s="27">
        <f t="shared" si="1071"/>
        <v>0</v>
      </c>
      <c r="W1275" s="27">
        <f t="shared" si="1071"/>
        <v>750000</v>
      </c>
      <c r="X1275" s="27">
        <f t="shared" si="1071"/>
        <v>0</v>
      </c>
      <c r="Y1275" s="59"/>
    </row>
    <row r="1276" spans="1:25" ht="24">
      <c r="A1276" s="28" t="s">
        <v>23</v>
      </c>
      <c r="B1276" s="25" t="s">
        <v>914</v>
      </c>
      <c r="C1276" s="25" t="s">
        <v>18</v>
      </c>
      <c r="D1276" s="25" t="s">
        <v>105</v>
      </c>
      <c r="E1276" s="25" t="s">
        <v>24</v>
      </c>
      <c r="F1276" s="24"/>
      <c r="G1276" s="26">
        <f t="shared" ref="G1276:X1276" si="1072">G1277+G1286</f>
        <v>750000</v>
      </c>
      <c r="H1276" s="26">
        <f t="shared" si="1072"/>
        <v>0</v>
      </c>
      <c r="I1276" s="26">
        <f t="shared" si="1072"/>
        <v>0</v>
      </c>
      <c r="J1276" s="26">
        <f t="shared" si="1072"/>
        <v>0</v>
      </c>
      <c r="K1276" s="26">
        <f t="shared" si="1072"/>
        <v>750000</v>
      </c>
      <c r="L1276" s="26">
        <f t="shared" si="1072"/>
        <v>0</v>
      </c>
      <c r="M1276" s="26">
        <f t="shared" si="1072"/>
        <v>940000</v>
      </c>
      <c r="N1276" s="26">
        <f t="shared" si="1072"/>
        <v>0</v>
      </c>
      <c r="O1276" s="26">
        <f t="shared" si="1072"/>
        <v>0</v>
      </c>
      <c r="P1276" s="26">
        <f t="shared" si="1072"/>
        <v>0</v>
      </c>
      <c r="Q1276" s="26">
        <f t="shared" si="1072"/>
        <v>940000</v>
      </c>
      <c r="R1276" s="26">
        <f t="shared" si="1072"/>
        <v>0</v>
      </c>
      <c r="S1276" s="26">
        <f t="shared" si="1072"/>
        <v>750000</v>
      </c>
      <c r="T1276" s="26">
        <f t="shared" si="1072"/>
        <v>0</v>
      </c>
      <c r="U1276" s="27">
        <f t="shared" si="1072"/>
        <v>0</v>
      </c>
      <c r="V1276" s="27">
        <f t="shared" si="1072"/>
        <v>0</v>
      </c>
      <c r="W1276" s="27">
        <f t="shared" si="1072"/>
        <v>750000</v>
      </c>
      <c r="X1276" s="27">
        <f t="shared" si="1072"/>
        <v>0</v>
      </c>
      <c r="Y1276" s="59"/>
    </row>
    <row r="1277" spans="1:25" ht="24">
      <c r="A1277" s="28" t="s">
        <v>25</v>
      </c>
      <c r="B1277" s="25" t="s">
        <v>914</v>
      </c>
      <c r="C1277" s="25" t="s">
        <v>18</v>
      </c>
      <c r="D1277" s="25" t="s">
        <v>105</v>
      </c>
      <c r="E1277" s="25" t="s">
        <v>26</v>
      </c>
      <c r="F1277" s="24"/>
      <c r="G1277" s="26">
        <f t="shared" ref="G1277:X1277" si="1073">G1283+G1280+G1278</f>
        <v>462000</v>
      </c>
      <c r="H1277" s="26">
        <f t="shared" si="1073"/>
        <v>0</v>
      </c>
      <c r="I1277" s="26">
        <f t="shared" si="1073"/>
        <v>0</v>
      </c>
      <c r="J1277" s="26">
        <f t="shared" si="1073"/>
        <v>0</v>
      </c>
      <c r="K1277" s="26">
        <f t="shared" si="1073"/>
        <v>462000</v>
      </c>
      <c r="L1277" s="26">
        <f t="shared" si="1073"/>
        <v>0</v>
      </c>
      <c r="M1277" s="26">
        <f t="shared" si="1073"/>
        <v>462000</v>
      </c>
      <c r="N1277" s="26">
        <f t="shared" si="1073"/>
        <v>0</v>
      </c>
      <c r="O1277" s="26">
        <f t="shared" si="1073"/>
        <v>0</v>
      </c>
      <c r="P1277" s="26">
        <f t="shared" si="1073"/>
        <v>0</v>
      </c>
      <c r="Q1277" s="26">
        <f t="shared" si="1073"/>
        <v>462000</v>
      </c>
      <c r="R1277" s="26">
        <f t="shared" si="1073"/>
        <v>0</v>
      </c>
      <c r="S1277" s="26">
        <f t="shared" si="1073"/>
        <v>462000</v>
      </c>
      <c r="T1277" s="26">
        <f t="shared" si="1073"/>
        <v>0</v>
      </c>
      <c r="U1277" s="27">
        <f t="shared" si="1073"/>
        <v>0</v>
      </c>
      <c r="V1277" s="27">
        <f t="shared" si="1073"/>
        <v>0</v>
      </c>
      <c r="W1277" s="27">
        <f t="shared" si="1073"/>
        <v>462000</v>
      </c>
      <c r="X1277" s="27">
        <f t="shared" si="1073"/>
        <v>0</v>
      </c>
      <c r="Y1277" s="59"/>
    </row>
    <row r="1278" spans="1:25" ht="24">
      <c r="A1278" s="51" t="s">
        <v>916</v>
      </c>
      <c r="B1278" s="25" t="s">
        <v>914</v>
      </c>
      <c r="C1278" s="25" t="s">
        <v>18</v>
      </c>
      <c r="D1278" s="25" t="s">
        <v>105</v>
      </c>
      <c r="E1278" s="25" t="s">
        <v>917</v>
      </c>
      <c r="F1278" s="25"/>
      <c r="G1278" s="26">
        <f t="shared" ref="G1278:X1278" si="1074">G1279</f>
        <v>108000</v>
      </c>
      <c r="H1278" s="26">
        <f t="shared" si="1074"/>
        <v>0</v>
      </c>
      <c r="I1278" s="26">
        <f t="shared" si="1074"/>
        <v>0</v>
      </c>
      <c r="J1278" s="26">
        <f t="shared" si="1074"/>
        <v>0</v>
      </c>
      <c r="K1278" s="26">
        <f t="shared" si="1074"/>
        <v>108000</v>
      </c>
      <c r="L1278" s="26">
        <f t="shared" si="1074"/>
        <v>0</v>
      </c>
      <c r="M1278" s="26">
        <f t="shared" si="1074"/>
        <v>108000</v>
      </c>
      <c r="N1278" s="26">
        <f t="shared" si="1074"/>
        <v>0</v>
      </c>
      <c r="O1278" s="26">
        <f t="shared" si="1074"/>
        <v>0</v>
      </c>
      <c r="P1278" s="26">
        <f t="shared" si="1074"/>
        <v>0</v>
      </c>
      <c r="Q1278" s="26">
        <f t="shared" si="1074"/>
        <v>108000</v>
      </c>
      <c r="R1278" s="26">
        <f t="shared" si="1074"/>
        <v>0</v>
      </c>
      <c r="S1278" s="26">
        <f t="shared" si="1074"/>
        <v>108000</v>
      </c>
      <c r="T1278" s="26">
        <f t="shared" si="1074"/>
        <v>0</v>
      </c>
      <c r="U1278" s="27">
        <f t="shared" si="1074"/>
        <v>0</v>
      </c>
      <c r="V1278" s="27">
        <f t="shared" si="1074"/>
        <v>0</v>
      </c>
      <c r="W1278" s="27">
        <f t="shared" si="1074"/>
        <v>108000</v>
      </c>
      <c r="X1278" s="27">
        <f t="shared" si="1074"/>
        <v>0</v>
      </c>
      <c r="Y1278" s="59"/>
    </row>
    <row r="1279" spans="1:25" ht="48">
      <c r="A1279" s="51" t="s">
        <v>29</v>
      </c>
      <c r="B1279" s="25" t="s">
        <v>914</v>
      </c>
      <c r="C1279" s="25" t="s">
        <v>18</v>
      </c>
      <c r="D1279" s="25" t="s">
        <v>105</v>
      </c>
      <c r="E1279" s="25" t="s">
        <v>917</v>
      </c>
      <c r="F1279" s="25" t="s">
        <v>854</v>
      </c>
      <c r="G1279" s="26">
        <v>108000</v>
      </c>
      <c r="H1279" s="26"/>
      <c r="I1279" s="26"/>
      <c r="J1279" s="26"/>
      <c r="K1279" s="26">
        <f>G1279+I1279</f>
        <v>108000</v>
      </c>
      <c r="L1279" s="26">
        <f>H1279+J1279</f>
        <v>0</v>
      </c>
      <c r="M1279" s="26">
        <v>108000</v>
      </c>
      <c r="N1279" s="26"/>
      <c r="O1279" s="26"/>
      <c r="P1279" s="26"/>
      <c r="Q1279" s="26">
        <f>M1279+O1279</f>
        <v>108000</v>
      </c>
      <c r="R1279" s="26">
        <f>N1279+P1279</f>
        <v>0</v>
      </c>
      <c r="S1279" s="26">
        <v>108000</v>
      </c>
      <c r="T1279" s="26"/>
      <c r="U1279" s="27"/>
      <c r="V1279" s="27"/>
      <c r="W1279" s="27">
        <f>S1279+U1279</f>
        <v>108000</v>
      </c>
      <c r="X1279" s="27">
        <f>T1279+V1279</f>
        <v>0</v>
      </c>
      <c r="Y1279" s="59"/>
    </row>
    <row r="1280" spans="1:25" ht="24">
      <c r="A1280" s="28" t="s">
        <v>918</v>
      </c>
      <c r="B1280" s="25" t="s">
        <v>914</v>
      </c>
      <c r="C1280" s="25" t="s">
        <v>18</v>
      </c>
      <c r="D1280" s="25" t="s">
        <v>105</v>
      </c>
      <c r="E1280" s="25" t="s">
        <v>919</v>
      </c>
      <c r="F1280" s="25"/>
      <c r="G1280" s="26">
        <f t="shared" ref="G1280:J1280" si="1075">G1281+G1282</f>
        <v>274000</v>
      </c>
      <c r="H1280" s="26">
        <f t="shared" si="1075"/>
        <v>0</v>
      </c>
      <c r="I1280" s="26">
        <f t="shared" si="1075"/>
        <v>0</v>
      </c>
      <c r="J1280" s="26">
        <f t="shared" si="1075"/>
        <v>0</v>
      </c>
      <c r="K1280" s="26">
        <f>K1281+K1282</f>
        <v>274000</v>
      </c>
      <c r="L1280" s="26">
        <f>L1281+L1282</f>
        <v>0</v>
      </c>
      <c r="M1280" s="26">
        <f t="shared" ref="M1280:P1280" si="1076">M1281+M1282</f>
        <v>274000</v>
      </c>
      <c r="N1280" s="26">
        <f t="shared" si="1076"/>
        <v>0</v>
      </c>
      <c r="O1280" s="26">
        <f t="shared" si="1076"/>
        <v>0</v>
      </c>
      <c r="P1280" s="26">
        <f t="shared" si="1076"/>
        <v>0</v>
      </c>
      <c r="Q1280" s="26">
        <f>Q1281+Q1282</f>
        <v>274000</v>
      </c>
      <c r="R1280" s="26">
        <f>R1281+R1282</f>
        <v>0</v>
      </c>
      <c r="S1280" s="26">
        <f t="shared" ref="S1280:V1280" si="1077">S1281+S1282</f>
        <v>274000</v>
      </c>
      <c r="T1280" s="26">
        <f t="shared" si="1077"/>
        <v>0</v>
      </c>
      <c r="U1280" s="27">
        <f t="shared" si="1077"/>
        <v>0</v>
      </c>
      <c r="V1280" s="27">
        <f t="shared" si="1077"/>
        <v>0</v>
      </c>
      <c r="W1280" s="27">
        <f>W1281+W1282</f>
        <v>274000</v>
      </c>
      <c r="X1280" s="27">
        <f>X1281+X1282</f>
        <v>0</v>
      </c>
      <c r="Y1280" s="59"/>
    </row>
    <row r="1281" spans="1:25" ht="48">
      <c r="A1281" s="28" t="s">
        <v>29</v>
      </c>
      <c r="B1281" s="25" t="s">
        <v>914</v>
      </c>
      <c r="C1281" s="25" t="s">
        <v>18</v>
      </c>
      <c r="D1281" s="25" t="s">
        <v>105</v>
      </c>
      <c r="E1281" s="25" t="s">
        <v>919</v>
      </c>
      <c r="F1281" s="25" t="s">
        <v>854</v>
      </c>
      <c r="G1281" s="26">
        <v>274000</v>
      </c>
      <c r="H1281" s="26"/>
      <c r="I1281" s="26"/>
      <c r="J1281" s="26"/>
      <c r="K1281" s="26">
        <f>G1281+I1281</f>
        <v>274000</v>
      </c>
      <c r="L1281" s="26">
        <f t="shared" ref="L1281:L1282" si="1078">H1281+J1281</f>
        <v>0</v>
      </c>
      <c r="M1281" s="26">
        <v>274000</v>
      </c>
      <c r="N1281" s="26"/>
      <c r="O1281" s="26"/>
      <c r="P1281" s="26"/>
      <c r="Q1281" s="26">
        <f t="shared" ref="Q1281:R1282" si="1079">M1281+O1281</f>
        <v>274000</v>
      </c>
      <c r="R1281" s="26">
        <f t="shared" si="1079"/>
        <v>0</v>
      </c>
      <c r="S1281" s="26">
        <v>274000</v>
      </c>
      <c r="T1281" s="26"/>
      <c r="U1281" s="27"/>
      <c r="V1281" s="27"/>
      <c r="W1281" s="27">
        <f t="shared" ref="W1281:X1282" si="1080">S1281+U1281</f>
        <v>274000</v>
      </c>
      <c r="X1281" s="27">
        <f t="shared" si="1080"/>
        <v>0</v>
      </c>
      <c r="Y1281" s="59"/>
    </row>
    <row r="1282" spans="1:25" ht="24" hidden="1">
      <c r="A1282" s="28" t="s">
        <v>30</v>
      </c>
      <c r="B1282" s="25" t="s">
        <v>914</v>
      </c>
      <c r="C1282" s="25" t="s">
        <v>18</v>
      </c>
      <c r="D1282" s="25" t="s">
        <v>105</v>
      </c>
      <c r="E1282" s="25" t="s">
        <v>919</v>
      </c>
      <c r="F1282" s="25" t="s">
        <v>646</v>
      </c>
      <c r="G1282" s="26">
        <v>0</v>
      </c>
      <c r="H1282" s="26"/>
      <c r="I1282" s="26"/>
      <c r="J1282" s="26"/>
      <c r="K1282" s="26">
        <f t="shared" ref="K1282" si="1081">G1282+I1282</f>
        <v>0</v>
      </c>
      <c r="L1282" s="26">
        <f t="shared" si="1078"/>
        <v>0</v>
      </c>
      <c r="M1282" s="26">
        <v>0</v>
      </c>
      <c r="N1282" s="26"/>
      <c r="O1282" s="26"/>
      <c r="P1282" s="26"/>
      <c r="Q1282" s="26">
        <f t="shared" si="1079"/>
        <v>0</v>
      </c>
      <c r="R1282" s="26">
        <f t="shared" si="1079"/>
        <v>0</v>
      </c>
      <c r="S1282" s="26">
        <v>0</v>
      </c>
      <c r="T1282" s="26"/>
      <c r="U1282" s="27"/>
      <c r="V1282" s="27"/>
      <c r="W1282" s="27">
        <f t="shared" si="1080"/>
        <v>0</v>
      </c>
      <c r="X1282" s="27">
        <f t="shared" si="1080"/>
        <v>0</v>
      </c>
      <c r="Y1282" s="59"/>
    </row>
    <row r="1283" spans="1:25" ht="24">
      <c r="A1283" s="28" t="s">
        <v>47</v>
      </c>
      <c r="B1283" s="25" t="s">
        <v>914</v>
      </c>
      <c r="C1283" s="25" t="s">
        <v>18</v>
      </c>
      <c r="D1283" s="25" t="s">
        <v>105</v>
      </c>
      <c r="E1283" s="25" t="s">
        <v>48</v>
      </c>
      <c r="F1283" s="24"/>
      <c r="G1283" s="26">
        <f t="shared" ref="G1283:H1283" si="1082">SUM(G1284:G1285)</f>
        <v>80000</v>
      </c>
      <c r="H1283" s="26">
        <f t="shared" si="1082"/>
        <v>0</v>
      </c>
      <c r="I1283" s="26">
        <f t="shared" ref="I1283:X1283" si="1083">SUM(I1284:I1285)</f>
        <v>0</v>
      </c>
      <c r="J1283" s="26">
        <f t="shared" si="1083"/>
        <v>0</v>
      </c>
      <c r="K1283" s="26">
        <f t="shared" si="1083"/>
        <v>80000</v>
      </c>
      <c r="L1283" s="26">
        <f t="shared" si="1083"/>
        <v>0</v>
      </c>
      <c r="M1283" s="26">
        <f t="shared" si="1083"/>
        <v>80000</v>
      </c>
      <c r="N1283" s="26">
        <f t="shared" si="1083"/>
        <v>0</v>
      </c>
      <c r="O1283" s="26">
        <f t="shared" si="1083"/>
        <v>0</v>
      </c>
      <c r="P1283" s="26">
        <f t="shared" si="1083"/>
        <v>0</v>
      </c>
      <c r="Q1283" s="26">
        <f t="shared" si="1083"/>
        <v>80000</v>
      </c>
      <c r="R1283" s="26">
        <f t="shared" si="1083"/>
        <v>0</v>
      </c>
      <c r="S1283" s="26">
        <f t="shared" si="1083"/>
        <v>80000</v>
      </c>
      <c r="T1283" s="26">
        <f t="shared" si="1083"/>
        <v>0</v>
      </c>
      <c r="U1283" s="27">
        <f t="shared" si="1083"/>
        <v>0</v>
      </c>
      <c r="V1283" s="27">
        <f t="shared" si="1083"/>
        <v>0</v>
      </c>
      <c r="W1283" s="27">
        <f t="shared" si="1083"/>
        <v>80000</v>
      </c>
      <c r="X1283" s="27">
        <f t="shared" si="1083"/>
        <v>0</v>
      </c>
      <c r="Y1283" s="59"/>
    </row>
    <row r="1284" spans="1:25" ht="48" hidden="1">
      <c r="A1284" s="28" t="s">
        <v>29</v>
      </c>
      <c r="B1284" s="25" t="s">
        <v>914</v>
      </c>
      <c r="C1284" s="25" t="s">
        <v>18</v>
      </c>
      <c r="D1284" s="25" t="s">
        <v>105</v>
      </c>
      <c r="E1284" s="25" t="s">
        <v>48</v>
      </c>
      <c r="F1284" s="24">
        <v>100</v>
      </c>
      <c r="G1284" s="26">
        <v>0</v>
      </c>
      <c r="H1284" s="26"/>
      <c r="I1284" s="26"/>
      <c r="J1284" s="26"/>
      <c r="K1284" s="26">
        <f>G1284+I1284</f>
        <v>0</v>
      </c>
      <c r="L1284" s="26">
        <f>H1284+J1284</f>
        <v>0</v>
      </c>
      <c r="M1284" s="26">
        <v>0</v>
      </c>
      <c r="N1284" s="26"/>
      <c r="O1284" s="26"/>
      <c r="P1284" s="26"/>
      <c r="Q1284" s="26">
        <f>M1284+O1284</f>
        <v>0</v>
      </c>
      <c r="R1284" s="26">
        <f>N1284+P1284</f>
        <v>0</v>
      </c>
      <c r="S1284" s="26">
        <v>0</v>
      </c>
      <c r="T1284" s="26"/>
      <c r="U1284" s="27"/>
      <c r="V1284" s="27"/>
      <c r="W1284" s="27">
        <f>S1284+U1284</f>
        <v>0</v>
      </c>
      <c r="X1284" s="27">
        <f>T1284+V1284</f>
        <v>0</v>
      </c>
      <c r="Y1284" s="59"/>
    </row>
    <row r="1285" spans="1:25" ht="24">
      <c r="A1285" s="28" t="s">
        <v>30</v>
      </c>
      <c r="B1285" s="25" t="s">
        <v>914</v>
      </c>
      <c r="C1285" s="25" t="s">
        <v>18</v>
      </c>
      <c r="D1285" s="25" t="s">
        <v>105</v>
      </c>
      <c r="E1285" s="25" t="s">
        <v>48</v>
      </c>
      <c r="F1285" s="24">
        <v>200</v>
      </c>
      <c r="G1285" s="26">
        <v>80000</v>
      </c>
      <c r="H1285" s="26"/>
      <c r="I1285" s="26"/>
      <c r="J1285" s="26"/>
      <c r="K1285" s="26">
        <f>G1285+I1285</f>
        <v>80000</v>
      </c>
      <c r="L1285" s="26">
        <f>H1285+J1285</f>
        <v>0</v>
      </c>
      <c r="M1285" s="26">
        <v>80000</v>
      </c>
      <c r="N1285" s="26"/>
      <c r="O1285" s="26"/>
      <c r="P1285" s="26"/>
      <c r="Q1285" s="26">
        <f>M1285+O1285</f>
        <v>80000</v>
      </c>
      <c r="R1285" s="26">
        <f>N1285+P1285</f>
        <v>0</v>
      </c>
      <c r="S1285" s="26">
        <v>80000</v>
      </c>
      <c r="T1285" s="26"/>
      <c r="U1285" s="27"/>
      <c r="V1285" s="27"/>
      <c r="W1285" s="27">
        <f>S1285+U1285</f>
        <v>80000</v>
      </c>
      <c r="X1285" s="27">
        <f>T1285+V1285</f>
        <v>0</v>
      </c>
      <c r="Y1285" s="59"/>
    </row>
    <row r="1286" spans="1:25" ht="48">
      <c r="A1286" s="28" t="s">
        <v>31</v>
      </c>
      <c r="B1286" s="25" t="s">
        <v>914</v>
      </c>
      <c r="C1286" s="25" t="s">
        <v>18</v>
      </c>
      <c r="D1286" s="25" t="s">
        <v>105</v>
      </c>
      <c r="E1286" s="25" t="s">
        <v>32</v>
      </c>
      <c r="F1286" s="24"/>
      <c r="G1286" s="26">
        <f>G1287+G1289</f>
        <v>288000</v>
      </c>
      <c r="H1286" s="26">
        <f t="shared" ref="H1286:L1286" si="1084">H1287+H1289</f>
        <v>0</v>
      </c>
      <c r="I1286" s="26">
        <f t="shared" si="1084"/>
        <v>0</v>
      </c>
      <c r="J1286" s="26">
        <f t="shared" si="1084"/>
        <v>0</v>
      </c>
      <c r="K1286" s="26">
        <f t="shared" si="1084"/>
        <v>288000</v>
      </c>
      <c r="L1286" s="26">
        <f t="shared" si="1084"/>
        <v>0</v>
      </c>
      <c r="M1286" s="26">
        <f>M1287+M1289</f>
        <v>478000</v>
      </c>
      <c r="N1286" s="26">
        <f t="shared" ref="N1286:R1286" si="1085">N1287+N1289</f>
        <v>0</v>
      </c>
      <c r="O1286" s="26">
        <f t="shared" si="1085"/>
        <v>0</v>
      </c>
      <c r="P1286" s="26">
        <f t="shared" si="1085"/>
        <v>0</v>
      </c>
      <c r="Q1286" s="26">
        <f t="shared" si="1085"/>
        <v>478000</v>
      </c>
      <c r="R1286" s="26">
        <f t="shared" si="1085"/>
        <v>0</v>
      </c>
      <c r="S1286" s="26">
        <f>S1287+S1289</f>
        <v>288000</v>
      </c>
      <c r="T1286" s="26">
        <f t="shared" ref="T1286:X1286" si="1086">T1287+T1289</f>
        <v>0</v>
      </c>
      <c r="U1286" s="27">
        <f t="shared" si="1086"/>
        <v>0</v>
      </c>
      <c r="V1286" s="27">
        <f t="shared" si="1086"/>
        <v>0</v>
      </c>
      <c r="W1286" s="27">
        <f t="shared" si="1086"/>
        <v>288000</v>
      </c>
      <c r="X1286" s="27">
        <f t="shared" si="1086"/>
        <v>0</v>
      </c>
      <c r="Y1286" s="59"/>
    </row>
    <row r="1287" spans="1:25" ht="49.5" customHeight="1">
      <c r="A1287" s="28" t="s">
        <v>33</v>
      </c>
      <c r="B1287" s="25" t="s">
        <v>914</v>
      </c>
      <c r="C1287" s="25" t="s">
        <v>18</v>
      </c>
      <c r="D1287" s="25" t="s">
        <v>105</v>
      </c>
      <c r="E1287" s="25" t="s">
        <v>34</v>
      </c>
      <c r="F1287" s="24"/>
      <c r="G1287" s="26">
        <f>G1288</f>
        <v>284000</v>
      </c>
      <c r="H1287" s="26">
        <f t="shared" ref="H1287:L1287" si="1087">H1288</f>
        <v>0</v>
      </c>
      <c r="I1287" s="26">
        <f t="shared" si="1087"/>
        <v>0</v>
      </c>
      <c r="J1287" s="26">
        <f t="shared" si="1087"/>
        <v>0</v>
      </c>
      <c r="K1287" s="26">
        <f t="shared" si="1087"/>
        <v>284000</v>
      </c>
      <c r="L1287" s="26">
        <f t="shared" si="1087"/>
        <v>0</v>
      </c>
      <c r="M1287" s="26">
        <f>M1288</f>
        <v>474000</v>
      </c>
      <c r="N1287" s="26">
        <f t="shared" ref="N1287:R1287" si="1088">N1288</f>
        <v>0</v>
      </c>
      <c r="O1287" s="26">
        <f t="shared" si="1088"/>
        <v>0</v>
      </c>
      <c r="P1287" s="26">
        <f t="shared" si="1088"/>
        <v>0</v>
      </c>
      <c r="Q1287" s="26">
        <f t="shared" si="1088"/>
        <v>474000</v>
      </c>
      <c r="R1287" s="26">
        <f t="shared" si="1088"/>
        <v>0</v>
      </c>
      <c r="S1287" s="26">
        <f>S1288</f>
        <v>284000</v>
      </c>
      <c r="T1287" s="26">
        <f t="shared" ref="T1287:X1287" si="1089">T1288</f>
        <v>0</v>
      </c>
      <c r="U1287" s="27">
        <f t="shared" si="1089"/>
        <v>0</v>
      </c>
      <c r="V1287" s="27">
        <f t="shared" si="1089"/>
        <v>0</v>
      </c>
      <c r="W1287" s="27">
        <f t="shared" si="1089"/>
        <v>284000</v>
      </c>
      <c r="X1287" s="27">
        <f t="shared" si="1089"/>
        <v>0</v>
      </c>
      <c r="Y1287" s="59"/>
    </row>
    <row r="1288" spans="1:25" ht="48">
      <c r="A1288" s="28" t="s">
        <v>29</v>
      </c>
      <c r="B1288" s="25" t="s">
        <v>914</v>
      </c>
      <c r="C1288" s="25" t="s">
        <v>18</v>
      </c>
      <c r="D1288" s="25" t="s">
        <v>105</v>
      </c>
      <c r="E1288" s="25" t="s">
        <v>34</v>
      </c>
      <c r="F1288" s="24">
        <v>100</v>
      </c>
      <c r="G1288" s="26">
        <v>284000</v>
      </c>
      <c r="H1288" s="26"/>
      <c r="I1288" s="26"/>
      <c r="J1288" s="26"/>
      <c r="K1288" s="26">
        <f>G1288+I1288</f>
        <v>284000</v>
      </c>
      <c r="L1288" s="26">
        <f>H1288+J1288</f>
        <v>0</v>
      </c>
      <c r="M1288" s="26">
        <v>474000</v>
      </c>
      <c r="N1288" s="26"/>
      <c r="O1288" s="26"/>
      <c r="P1288" s="26"/>
      <c r="Q1288" s="26">
        <f>M1288+O1288</f>
        <v>474000</v>
      </c>
      <c r="R1288" s="26">
        <f>N1288+P1288</f>
        <v>0</v>
      </c>
      <c r="S1288" s="26">
        <v>284000</v>
      </c>
      <c r="T1288" s="26"/>
      <c r="U1288" s="27"/>
      <c r="V1288" s="27"/>
      <c r="W1288" s="27">
        <f>S1288+U1288</f>
        <v>284000</v>
      </c>
      <c r="X1288" s="27">
        <f>T1288+V1288</f>
        <v>0</v>
      </c>
      <c r="Y1288" s="59"/>
    </row>
    <row r="1289" spans="1:25">
      <c r="A1289" s="28" t="s">
        <v>52</v>
      </c>
      <c r="B1289" s="25" t="s">
        <v>914</v>
      </c>
      <c r="C1289" s="25" t="s">
        <v>18</v>
      </c>
      <c r="D1289" s="25" t="s">
        <v>105</v>
      </c>
      <c r="E1289" s="25" t="s">
        <v>53</v>
      </c>
      <c r="F1289" s="24"/>
      <c r="G1289" s="26">
        <f t="shared" ref="G1289:X1289" si="1090">SUM(G1290:G1291)</f>
        <v>4000</v>
      </c>
      <c r="H1289" s="26">
        <f t="shared" si="1090"/>
        <v>0</v>
      </c>
      <c r="I1289" s="26">
        <f t="shared" si="1090"/>
        <v>0</v>
      </c>
      <c r="J1289" s="26">
        <f t="shared" si="1090"/>
        <v>0</v>
      </c>
      <c r="K1289" s="26">
        <f t="shared" si="1090"/>
        <v>4000</v>
      </c>
      <c r="L1289" s="26">
        <f t="shared" si="1090"/>
        <v>0</v>
      </c>
      <c r="M1289" s="26">
        <f t="shared" si="1090"/>
        <v>4000</v>
      </c>
      <c r="N1289" s="26">
        <f t="shared" si="1090"/>
        <v>0</v>
      </c>
      <c r="O1289" s="26">
        <f t="shared" si="1090"/>
        <v>0</v>
      </c>
      <c r="P1289" s="26">
        <f t="shared" si="1090"/>
        <v>0</v>
      </c>
      <c r="Q1289" s="26">
        <f t="shared" si="1090"/>
        <v>4000</v>
      </c>
      <c r="R1289" s="26">
        <f t="shared" si="1090"/>
        <v>0</v>
      </c>
      <c r="S1289" s="26">
        <f t="shared" si="1090"/>
        <v>4000</v>
      </c>
      <c r="T1289" s="26">
        <f t="shared" si="1090"/>
        <v>0</v>
      </c>
      <c r="U1289" s="27">
        <f t="shared" si="1090"/>
        <v>0</v>
      </c>
      <c r="V1289" s="27">
        <f t="shared" si="1090"/>
        <v>0</v>
      </c>
      <c r="W1289" s="27">
        <f t="shared" si="1090"/>
        <v>4000</v>
      </c>
      <c r="X1289" s="27">
        <f t="shared" si="1090"/>
        <v>0</v>
      </c>
      <c r="Y1289" s="59"/>
    </row>
    <row r="1290" spans="1:25" ht="24">
      <c r="A1290" s="28" t="s">
        <v>30</v>
      </c>
      <c r="B1290" s="25" t="s">
        <v>914</v>
      </c>
      <c r="C1290" s="25" t="s">
        <v>18</v>
      </c>
      <c r="D1290" s="25" t="s">
        <v>105</v>
      </c>
      <c r="E1290" s="25" t="s">
        <v>53</v>
      </c>
      <c r="F1290" s="24">
        <v>200</v>
      </c>
      <c r="G1290" s="26">
        <v>1000</v>
      </c>
      <c r="H1290" s="26"/>
      <c r="I1290" s="26"/>
      <c r="J1290" s="26"/>
      <c r="K1290" s="26">
        <f>G1290+I1290</f>
        <v>1000</v>
      </c>
      <c r="L1290" s="26">
        <f>H1290+J1290</f>
        <v>0</v>
      </c>
      <c r="M1290" s="26">
        <v>1000</v>
      </c>
      <c r="N1290" s="26"/>
      <c r="O1290" s="26"/>
      <c r="P1290" s="26"/>
      <c r="Q1290" s="26">
        <f>M1290+O1290</f>
        <v>1000</v>
      </c>
      <c r="R1290" s="26">
        <f>N1290+P1290</f>
        <v>0</v>
      </c>
      <c r="S1290" s="26">
        <v>1000</v>
      </c>
      <c r="T1290" s="26"/>
      <c r="U1290" s="27"/>
      <c r="V1290" s="27"/>
      <c r="W1290" s="27">
        <f>S1290+U1290</f>
        <v>1000</v>
      </c>
      <c r="X1290" s="27">
        <f>T1290+V1290</f>
        <v>0</v>
      </c>
      <c r="Y1290" s="59"/>
    </row>
    <row r="1291" spans="1:25">
      <c r="A1291" s="28" t="s">
        <v>54</v>
      </c>
      <c r="B1291" s="25" t="s">
        <v>914</v>
      </c>
      <c r="C1291" s="25" t="s">
        <v>18</v>
      </c>
      <c r="D1291" s="25" t="s">
        <v>105</v>
      </c>
      <c r="E1291" s="25" t="s">
        <v>53</v>
      </c>
      <c r="F1291" s="24">
        <v>800</v>
      </c>
      <c r="G1291" s="26">
        <v>3000</v>
      </c>
      <c r="H1291" s="26"/>
      <c r="I1291" s="26"/>
      <c r="J1291" s="26"/>
      <c r="K1291" s="26">
        <f>G1291+I1291</f>
        <v>3000</v>
      </c>
      <c r="L1291" s="26">
        <f>H1291+J1291</f>
        <v>0</v>
      </c>
      <c r="M1291" s="26">
        <v>3000</v>
      </c>
      <c r="N1291" s="26"/>
      <c r="O1291" s="26"/>
      <c r="P1291" s="26"/>
      <c r="Q1291" s="26">
        <f>M1291+O1291</f>
        <v>3000</v>
      </c>
      <c r="R1291" s="26">
        <f>N1291+P1291</f>
        <v>0</v>
      </c>
      <c r="S1291" s="26">
        <v>3000</v>
      </c>
      <c r="T1291" s="26"/>
      <c r="U1291" s="27"/>
      <c r="V1291" s="27"/>
      <c r="W1291" s="27">
        <f>S1291+U1291</f>
        <v>3000</v>
      </c>
      <c r="X1291" s="27">
        <f>T1291+V1291</f>
        <v>0</v>
      </c>
      <c r="Y1291" s="59"/>
    </row>
    <row r="1292" spans="1:25">
      <c r="A1292" s="30" t="s">
        <v>35</v>
      </c>
      <c r="B1292" s="25" t="s">
        <v>914</v>
      </c>
      <c r="C1292" s="25" t="s">
        <v>18</v>
      </c>
      <c r="D1292" s="25" t="s">
        <v>105</v>
      </c>
      <c r="E1292" s="25" t="s">
        <v>36</v>
      </c>
      <c r="F1292" s="25"/>
      <c r="G1292" s="26">
        <f t="shared" ref="G1292:X1292" si="1091">G1293</f>
        <v>14473579.77</v>
      </c>
      <c r="H1292" s="26">
        <f t="shared" si="1091"/>
        <v>0</v>
      </c>
      <c r="I1292" s="26">
        <f t="shared" si="1091"/>
        <v>0</v>
      </c>
      <c r="J1292" s="26">
        <f t="shared" si="1091"/>
        <v>0</v>
      </c>
      <c r="K1292" s="26">
        <f t="shared" si="1091"/>
        <v>14473579.77</v>
      </c>
      <c r="L1292" s="26">
        <f t="shared" si="1091"/>
        <v>0</v>
      </c>
      <c r="M1292" s="26">
        <f t="shared" si="1091"/>
        <v>14473579.77</v>
      </c>
      <c r="N1292" s="26">
        <f t="shared" si="1091"/>
        <v>0</v>
      </c>
      <c r="O1292" s="26">
        <f t="shared" si="1091"/>
        <v>0</v>
      </c>
      <c r="P1292" s="26">
        <f t="shared" si="1091"/>
        <v>0</v>
      </c>
      <c r="Q1292" s="26">
        <f t="shared" si="1091"/>
        <v>14473579.77</v>
      </c>
      <c r="R1292" s="26">
        <f t="shared" si="1091"/>
        <v>0</v>
      </c>
      <c r="S1292" s="26">
        <f t="shared" si="1091"/>
        <v>14473579.77</v>
      </c>
      <c r="T1292" s="26">
        <f t="shared" si="1091"/>
        <v>0</v>
      </c>
      <c r="U1292" s="27">
        <f t="shared" si="1091"/>
        <v>0</v>
      </c>
      <c r="V1292" s="27">
        <f t="shared" si="1091"/>
        <v>0</v>
      </c>
      <c r="W1292" s="27">
        <f t="shared" si="1091"/>
        <v>14473579.77</v>
      </c>
      <c r="X1292" s="27">
        <f t="shared" si="1091"/>
        <v>0</v>
      </c>
      <c r="Y1292" s="59"/>
    </row>
    <row r="1293" spans="1:25" ht="24">
      <c r="A1293" s="28" t="s">
        <v>920</v>
      </c>
      <c r="B1293" s="25" t="s">
        <v>914</v>
      </c>
      <c r="C1293" s="25" t="s">
        <v>18</v>
      </c>
      <c r="D1293" s="25" t="s">
        <v>105</v>
      </c>
      <c r="E1293" s="25" t="s">
        <v>921</v>
      </c>
      <c r="F1293" s="25"/>
      <c r="G1293" s="26">
        <f t="shared" ref="G1293:X1293" si="1092">G1296+G1298+G1294+G1300+G1302</f>
        <v>14473579.77</v>
      </c>
      <c r="H1293" s="26">
        <f t="shared" si="1092"/>
        <v>0</v>
      </c>
      <c r="I1293" s="26">
        <f t="shared" si="1092"/>
        <v>0</v>
      </c>
      <c r="J1293" s="26">
        <f t="shared" si="1092"/>
        <v>0</v>
      </c>
      <c r="K1293" s="26">
        <f t="shared" si="1092"/>
        <v>14473579.77</v>
      </c>
      <c r="L1293" s="26">
        <f t="shared" si="1092"/>
        <v>0</v>
      </c>
      <c r="M1293" s="26">
        <f t="shared" si="1092"/>
        <v>14473579.77</v>
      </c>
      <c r="N1293" s="26">
        <f t="shared" si="1092"/>
        <v>0</v>
      </c>
      <c r="O1293" s="26">
        <f t="shared" si="1092"/>
        <v>0</v>
      </c>
      <c r="P1293" s="26">
        <f t="shared" si="1092"/>
        <v>0</v>
      </c>
      <c r="Q1293" s="26">
        <f t="shared" si="1092"/>
        <v>14473579.77</v>
      </c>
      <c r="R1293" s="26">
        <f t="shared" si="1092"/>
        <v>0</v>
      </c>
      <c r="S1293" s="26">
        <f t="shared" si="1092"/>
        <v>14473579.77</v>
      </c>
      <c r="T1293" s="26">
        <f t="shared" si="1092"/>
        <v>0</v>
      </c>
      <c r="U1293" s="26">
        <f t="shared" si="1092"/>
        <v>0</v>
      </c>
      <c r="V1293" s="26">
        <f t="shared" si="1092"/>
        <v>0</v>
      </c>
      <c r="W1293" s="26">
        <f t="shared" si="1092"/>
        <v>14473579.77</v>
      </c>
      <c r="X1293" s="26">
        <f t="shared" si="1092"/>
        <v>0</v>
      </c>
      <c r="Y1293" s="59"/>
    </row>
    <row r="1294" spans="1:25" ht="24">
      <c r="A1294" s="51" t="s">
        <v>922</v>
      </c>
      <c r="B1294" s="25" t="s">
        <v>914</v>
      </c>
      <c r="C1294" s="25" t="s">
        <v>18</v>
      </c>
      <c r="D1294" s="25" t="s">
        <v>105</v>
      </c>
      <c r="E1294" s="25" t="s">
        <v>923</v>
      </c>
      <c r="F1294" s="25"/>
      <c r="G1294" s="26">
        <f t="shared" ref="G1294:X1294" si="1093">G1295</f>
        <v>3521802.92</v>
      </c>
      <c r="H1294" s="26">
        <f t="shared" si="1093"/>
        <v>0</v>
      </c>
      <c r="I1294" s="26">
        <f t="shared" si="1093"/>
        <v>0</v>
      </c>
      <c r="J1294" s="26">
        <f t="shared" si="1093"/>
        <v>0</v>
      </c>
      <c r="K1294" s="26">
        <f t="shared" si="1093"/>
        <v>3521802.92</v>
      </c>
      <c r="L1294" s="26">
        <f t="shared" si="1093"/>
        <v>0</v>
      </c>
      <c r="M1294" s="26">
        <f t="shared" si="1093"/>
        <v>3521802.92</v>
      </c>
      <c r="N1294" s="26">
        <f t="shared" si="1093"/>
        <v>0</v>
      </c>
      <c r="O1294" s="26">
        <f t="shared" si="1093"/>
        <v>0</v>
      </c>
      <c r="P1294" s="26">
        <f t="shared" si="1093"/>
        <v>0</v>
      </c>
      <c r="Q1294" s="26">
        <f t="shared" si="1093"/>
        <v>3521802.92</v>
      </c>
      <c r="R1294" s="26">
        <f t="shared" si="1093"/>
        <v>0</v>
      </c>
      <c r="S1294" s="26">
        <f t="shared" si="1093"/>
        <v>3521802.92</v>
      </c>
      <c r="T1294" s="26">
        <f t="shared" si="1093"/>
        <v>0</v>
      </c>
      <c r="U1294" s="27">
        <f t="shared" si="1093"/>
        <v>0</v>
      </c>
      <c r="V1294" s="27">
        <f t="shared" si="1093"/>
        <v>0</v>
      </c>
      <c r="W1294" s="27">
        <f t="shared" si="1093"/>
        <v>3521802.92</v>
      </c>
      <c r="X1294" s="27">
        <f t="shared" si="1093"/>
        <v>0</v>
      </c>
      <c r="Y1294" s="59"/>
    </row>
    <row r="1295" spans="1:25" ht="48">
      <c r="A1295" s="51" t="s">
        <v>29</v>
      </c>
      <c r="B1295" s="25" t="s">
        <v>914</v>
      </c>
      <c r="C1295" s="25" t="s">
        <v>18</v>
      </c>
      <c r="D1295" s="25" t="s">
        <v>105</v>
      </c>
      <c r="E1295" s="25" t="s">
        <v>923</v>
      </c>
      <c r="F1295" s="25" t="s">
        <v>854</v>
      </c>
      <c r="G1295" s="26">
        <v>3521802.92</v>
      </c>
      <c r="H1295" s="26"/>
      <c r="I1295" s="26"/>
      <c r="J1295" s="26"/>
      <c r="K1295" s="26">
        <f>G1295+I1295</f>
        <v>3521802.92</v>
      </c>
      <c r="L1295" s="26">
        <f>H1295+J1295</f>
        <v>0</v>
      </c>
      <c r="M1295" s="26">
        <v>3521802.92</v>
      </c>
      <c r="N1295" s="26"/>
      <c r="O1295" s="26"/>
      <c r="P1295" s="26"/>
      <c r="Q1295" s="26">
        <f>M1295+O1295</f>
        <v>3521802.92</v>
      </c>
      <c r="R1295" s="26">
        <f>N1295+P1295</f>
        <v>0</v>
      </c>
      <c r="S1295" s="26">
        <v>3521802.92</v>
      </c>
      <c r="T1295" s="26"/>
      <c r="U1295" s="26"/>
      <c r="V1295" s="27"/>
      <c r="W1295" s="27">
        <f>S1295+U1295</f>
        <v>3521802.92</v>
      </c>
      <c r="X1295" s="27">
        <f>T1295+V1295</f>
        <v>0</v>
      </c>
      <c r="Y1295" s="59"/>
    </row>
    <row r="1296" spans="1:25" ht="24">
      <c r="A1296" s="28" t="s">
        <v>924</v>
      </c>
      <c r="B1296" s="25" t="s">
        <v>914</v>
      </c>
      <c r="C1296" s="25" t="s">
        <v>18</v>
      </c>
      <c r="D1296" s="25" t="s">
        <v>105</v>
      </c>
      <c r="E1296" s="25" t="s">
        <v>925</v>
      </c>
      <c r="F1296" s="25"/>
      <c r="G1296" s="26">
        <f t="shared" ref="G1296:X1296" si="1094">G1297</f>
        <v>2687441.48</v>
      </c>
      <c r="H1296" s="26">
        <f t="shared" si="1094"/>
        <v>0</v>
      </c>
      <c r="I1296" s="26">
        <f t="shared" si="1094"/>
        <v>0</v>
      </c>
      <c r="J1296" s="26">
        <f t="shared" si="1094"/>
        <v>0</v>
      </c>
      <c r="K1296" s="26">
        <f t="shared" si="1094"/>
        <v>2687441.48</v>
      </c>
      <c r="L1296" s="26">
        <f t="shared" si="1094"/>
        <v>0</v>
      </c>
      <c r="M1296" s="26">
        <f t="shared" si="1094"/>
        <v>2687441.48</v>
      </c>
      <c r="N1296" s="26">
        <f t="shared" si="1094"/>
        <v>0</v>
      </c>
      <c r="O1296" s="26">
        <f t="shared" si="1094"/>
        <v>0</v>
      </c>
      <c r="P1296" s="26">
        <f t="shared" si="1094"/>
        <v>0</v>
      </c>
      <c r="Q1296" s="26">
        <f t="shared" si="1094"/>
        <v>2687441.48</v>
      </c>
      <c r="R1296" s="26">
        <f t="shared" si="1094"/>
        <v>0</v>
      </c>
      <c r="S1296" s="26">
        <f t="shared" si="1094"/>
        <v>2687441.48</v>
      </c>
      <c r="T1296" s="26">
        <f t="shared" si="1094"/>
        <v>0</v>
      </c>
      <c r="U1296" s="27">
        <f t="shared" si="1094"/>
        <v>0</v>
      </c>
      <c r="V1296" s="27">
        <f t="shared" si="1094"/>
        <v>0</v>
      </c>
      <c r="W1296" s="27">
        <f t="shared" si="1094"/>
        <v>2687441.48</v>
      </c>
      <c r="X1296" s="27">
        <f t="shared" si="1094"/>
        <v>0</v>
      </c>
      <c r="Y1296" s="59"/>
    </row>
    <row r="1297" spans="1:25" ht="48">
      <c r="A1297" s="28" t="s">
        <v>29</v>
      </c>
      <c r="B1297" s="25" t="s">
        <v>914</v>
      </c>
      <c r="C1297" s="25" t="s">
        <v>18</v>
      </c>
      <c r="D1297" s="25" t="s">
        <v>105</v>
      </c>
      <c r="E1297" s="25" t="s">
        <v>925</v>
      </c>
      <c r="F1297" s="25" t="s">
        <v>854</v>
      </c>
      <c r="G1297" s="26">
        <v>2687441.48</v>
      </c>
      <c r="H1297" s="26"/>
      <c r="I1297" s="26"/>
      <c r="J1297" s="26"/>
      <c r="K1297" s="26">
        <f t="shared" ref="K1297:L1297" si="1095">G1297+I1297</f>
        <v>2687441.48</v>
      </c>
      <c r="L1297" s="26">
        <f t="shared" si="1095"/>
        <v>0</v>
      </c>
      <c r="M1297" s="26">
        <v>2687441.48</v>
      </c>
      <c r="N1297" s="26"/>
      <c r="O1297" s="26"/>
      <c r="P1297" s="26"/>
      <c r="Q1297" s="26">
        <f t="shared" ref="Q1297:R1297" si="1096">M1297+O1297</f>
        <v>2687441.48</v>
      </c>
      <c r="R1297" s="26">
        <f t="shared" si="1096"/>
        <v>0</v>
      </c>
      <c r="S1297" s="26">
        <v>2687441.48</v>
      </c>
      <c r="T1297" s="26"/>
      <c r="U1297" s="26"/>
      <c r="V1297" s="27"/>
      <c r="W1297" s="27">
        <f t="shared" ref="W1297:X1299" si="1097">S1297+U1297</f>
        <v>2687441.48</v>
      </c>
      <c r="X1297" s="27">
        <f t="shared" si="1097"/>
        <v>0</v>
      </c>
      <c r="Y1297" s="59"/>
    </row>
    <row r="1298" spans="1:25" ht="24">
      <c r="A1298" s="28" t="s">
        <v>55</v>
      </c>
      <c r="B1298" s="25" t="s">
        <v>914</v>
      </c>
      <c r="C1298" s="25" t="s">
        <v>18</v>
      </c>
      <c r="D1298" s="25" t="s">
        <v>105</v>
      </c>
      <c r="E1298" s="25" t="s">
        <v>926</v>
      </c>
      <c r="F1298" s="24"/>
      <c r="G1298" s="26">
        <f t="shared" ref="G1298:J1298" si="1098">G1299</f>
        <v>8264335.3699999992</v>
      </c>
      <c r="H1298" s="26">
        <f t="shared" si="1098"/>
        <v>0</v>
      </c>
      <c r="I1298" s="26">
        <f t="shared" si="1098"/>
        <v>0</v>
      </c>
      <c r="J1298" s="26">
        <f t="shared" si="1098"/>
        <v>0</v>
      </c>
      <c r="K1298" s="26">
        <f>K1299</f>
        <v>8264335.3699999992</v>
      </c>
      <c r="L1298" s="26">
        <f>L1299</f>
        <v>0</v>
      </c>
      <c r="M1298" s="26">
        <f t="shared" ref="M1298:P1298" si="1099">M1299</f>
        <v>8264335.3699999992</v>
      </c>
      <c r="N1298" s="26">
        <f t="shared" si="1099"/>
        <v>0</v>
      </c>
      <c r="O1298" s="26">
        <f t="shared" si="1099"/>
        <v>0</v>
      </c>
      <c r="P1298" s="26">
        <f t="shared" si="1099"/>
        <v>0</v>
      </c>
      <c r="Q1298" s="26">
        <f>Q1299</f>
        <v>8264335.3699999992</v>
      </c>
      <c r="R1298" s="26">
        <f>R1299</f>
        <v>0</v>
      </c>
      <c r="S1298" s="26">
        <f t="shared" ref="S1298:V1298" si="1100">S1299</f>
        <v>8264335.3699999992</v>
      </c>
      <c r="T1298" s="26">
        <f t="shared" si="1100"/>
        <v>0</v>
      </c>
      <c r="U1298" s="27">
        <f t="shared" si="1100"/>
        <v>0</v>
      </c>
      <c r="V1298" s="27">
        <f t="shared" si="1100"/>
        <v>0</v>
      </c>
      <c r="W1298" s="27">
        <f>W1299</f>
        <v>8264335.3699999992</v>
      </c>
      <c r="X1298" s="27">
        <f>X1299</f>
        <v>0</v>
      </c>
      <c r="Y1298" s="59"/>
    </row>
    <row r="1299" spans="1:25" ht="48">
      <c r="A1299" s="28" t="s">
        <v>29</v>
      </c>
      <c r="B1299" s="25" t="s">
        <v>914</v>
      </c>
      <c r="C1299" s="25" t="s">
        <v>18</v>
      </c>
      <c r="D1299" s="25" t="s">
        <v>105</v>
      </c>
      <c r="E1299" s="25" t="s">
        <v>926</v>
      </c>
      <c r="F1299" s="24">
        <v>100</v>
      </c>
      <c r="G1299" s="26">
        <v>8264335.3699999992</v>
      </c>
      <c r="H1299" s="26"/>
      <c r="I1299" s="26"/>
      <c r="J1299" s="26"/>
      <c r="K1299" s="26">
        <f t="shared" ref="K1299:L1299" si="1101">G1299+I1299</f>
        <v>8264335.3699999992</v>
      </c>
      <c r="L1299" s="26">
        <f t="shared" si="1101"/>
        <v>0</v>
      </c>
      <c r="M1299" s="26">
        <v>8264335.3699999992</v>
      </c>
      <c r="N1299" s="26"/>
      <c r="O1299" s="26"/>
      <c r="P1299" s="26"/>
      <c r="Q1299" s="26">
        <f t="shared" ref="Q1299:R1299" si="1102">M1299+O1299</f>
        <v>8264335.3699999992</v>
      </c>
      <c r="R1299" s="26">
        <f t="shared" si="1102"/>
        <v>0</v>
      </c>
      <c r="S1299" s="26">
        <v>8264335.3699999992</v>
      </c>
      <c r="T1299" s="26"/>
      <c r="U1299" s="26"/>
      <c r="V1299" s="27"/>
      <c r="W1299" s="27">
        <f t="shared" si="1097"/>
        <v>8264335.3699999992</v>
      </c>
      <c r="X1299" s="27">
        <f t="shared" si="1097"/>
        <v>0</v>
      </c>
      <c r="Y1299" s="59"/>
    </row>
    <row r="1300" spans="1:25" ht="60" hidden="1">
      <c r="A1300" s="28" t="s">
        <v>219</v>
      </c>
      <c r="B1300" s="25" t="s">
        <v>914</v>
      </c>
      <c r="C1300" s="25" t="s">
        <v>18</v>
      </c>
      <c r="D1300" s="25" t="s">
        <v>105</v>
      </c>
      <c r="E1300" s="25" t="s">
        <v>927</v>
      </c>
      <c r="F1300" s="24"/>
      <c r="G1300" s="26">
        <f t="shared" ref="G1300:X1300" si="1103">G1301</f>
        <v>0</v>
      </c>
      <c r="H1300" s="26">
        <f t="shared" si="1103"/>
        <v>0</v>
      </c>
      <c r="I1300" s="26">
        <f t="shared" si="1103"/>
        <v>0</v>
      </c>
      <c r="J1300" s="26">
        <f t="shared" si="1103"/>
        <v>0</v>
      </c>
      <c r="K1300" s="26">
        <f t="shared" si="1103"/>
        <v>0</v>
      </c>
      <c r="L1300" s="26">
        <f t="shared" si="1103"/>
        <v>0</v>
      </c>
      <c r="M1300" s="26">
        <f t="shared" si="1103"/>
        <v>0</v>
      </c>
      <c r="N1300" s="26">
        <f t="shared" si="1103"/>
        <v>0</v>
      </c>
      <c r="O1300" s="26">
        <f t="shared" si="1103"/>
        <v>0</v>
      </c>
      <c r="P1300" s="26">
        <f t="shared" si="1103"/>
        <v>0</v>
      </c>
      <c r="Q1300" s="26">
        <f t="shared" si="1103"/>
        <v>0</v>
      </c>
      <c r="R1300" s="26">
        <f t="shared" si="1103"/>
        <v>0</v>
      </c>
      <c r="S1300" s="26">
        <f t="shared" si="1103"/>
        <v>0</v>
      </c>
      <c r="T1300" s="26">
        <f t="shared" si="1103"/>
        <v>0</v>
      </c>
      <c r="U1300" s="26">
        <f t="shared" si="1103"/>
        <v>0</v>
      </c>
      <c r="V1300" s="26">
        <f t="shared" si="1103"/>
        <v>0</v>
      </c>
      <c r="W1300" s="26">
        <f t="shared" si="1103"/>
        <v>0</v>
      </c>
      <c r="X1300" s="26">
        <f t="shared" si="1103"/>
        <v>0</v>
      </c>
      <c r="Y1300" s="59"/>
    </row>
    <row r="1301" spans="1:25" ht="48" hidden="1">
      <c r="A1301" s="28" t="s">
        <v>29</v>
      </c>
      <c r="B1301" s="25" t="s">
        <v>914</v>
      </c>
      <c r="C1301" s="25" t="s">
        <v>18</v>
      </c>
      <c r="D1301" s="25" t="s">
        <v>105</v>
      </c>
      <c r="E1301" s="25" t="s">
        <v>927</v>
      </c>
      <c r="F1301" s="24">
        <v>100</v>
      </c>
      <c r="G1301" s="26"/>
      <c r="H1301" s="26"/>
      <c r="I1301" s="26"/>
      <c r="J1301" s="26"/>
      <c r="K1301" s="26">
        <f t="shared" ref="K1301:L1301" si="1104">G1301+I1301</f>
        <v>0</v>
      </c>
      <c r="L1301" s="26">
        <f t="shared" si="1104"/>
        <v>0</v>
      </c>
      <c r="M1301" s="26"/>
      <c r="N1301" s="26"/>
      <c r="O1301" s="26"/>
      <c r="P1301" s="26"/>
      <c r="Q1301" s="26">
        <f t="shared" ref="Q1301:R1301" si="1105">M1301+O1301</f>
        <v>0</v>
      </c>
      <c r="R1301" s="26">
        <f t="shared" si="1105"/>
        <v>0</v>
      </c>
      <c r="S1301" s="26"/>
      <c r="T1301" s="26"/>
      <c r="U1301" s="26"/>
      <c r="V1301" s="27"/>
      <c r="W1301" s="26">
        <f t="shared" ref="W1301:X1301" si="1106">S1301+U1301</f>
        <v>0</v>
      </c>
      <c r="X1301" s="26">
        <f t="shared" si="1106"/>
        <v>0</v>
      </c>
      <c r="Y1301" s="59"/>
    </row>
    <row r="1302" spans="1:25" ht="72" hidden="1">
      <c r="A1302" s="28" t="s">
        <v>43</v>
      </c>
      <c r="B1302" s="25" t="s">
        <v>914</v>
      </c>
      <c r="C1302" s="25" t="s">
        <v>18</v>
      </c>
      <c r="D1302" s="25" t="s">
        <v>105</v>
      </c>
      <c r="E1302" s="25" t="s">
        <v>928</v>
      </c>
      <c r="F1302" s="24"/>
      <c r="G1302" s="26">
        <f t="shared" ref="G1302:X1302" si="1107">G1303</f>
        <v>0</v>
      </c>
      <c r="H1302" s="26">
        <f t="shared" si="1107"/>
        <v>0</v>
      </c>
      <c r="I1302" s="26">
        <f t="shared" si="1107"/>
        <v>0</v>
      </c>
      <c r="J1302" s="26">
        <f t="shared" si="1107"/>
        <v>0</v>
      </c>
      <c r="K1302" s="26">
        <f t="shared" si="1107"/>
        <v>0</v>
      </c>
      <c r="L1302" s="26">
        <f t="shared" si="1107"/>
        <v>0</v>
      </c>
      <c r="M1302" s="26">
        <f t="shared" si="1107"/>
        <v>0</v>
      </c>
      <c r="N1302" s="26">
        <f t="shared" si="1107"/>
        <v>0</v>
      </c>
      <c r="O1302" s="26">
        <f t="shared" si="1107"/>
        <v>0</v>
      </c>
      <c r="P1302" s="26">
        <f t="shared" si="1107"/>
        <v>0</v>
      </c>
      <c r="Q1302" s="26">
        <f t="shared" si="1107"/>
        <v>0</v>
      </c>
      <c r="R1302" s="26">
        <f t="shared" si="1107"/>
        <v>0</v>
      </c>
      <c r="S1302" s="26">
        <f t="shared" si="1107"/>
        <v>0</v>
      </c>
      <c r="T1302" s="26">
        <f t="shared" si="1107"/>
        <v>0</v>
      </c>
      <c r="U1302" s="26">
        <f t="shared" si="1107"/>
        <v>0</v>
      </c>
      <c r="V1302" s="26">
        <f t="shared" si="1107"/>
        <v>0</v>
      </c>
      <c r="W1302" s="26">
        <f t="shared" si="1107"/>
        <v>0</v>
      </c>
      <c r="X1302" s="26">
        <f t="shared" si="1107"/>
        <v>0</v>
      </c>
      <c r="Y1302" s="59"/>
    </row>
    <row r="1303" spans="1:25" ht="48" hidden="1">
      <c r="A1303" s="28" t="s">
        <v>29</v>
      </c>
      <c r="B1303" s="25" t="s">
        <v>914</v>
      </c>
      <c r="C1303" s="25" t="s">
        <v>18</v>
      </c>
      <c r="D1303" s="25" t="s">
        <v>105</v>
      </c>
      <c r="E1303" s="25" t="s">
        <v>928</v>
      </c>
      <c r="F1303" s="24">
        <v>100</v>
      </c>
      <c r="G1303" s="26"/>
      <c r="H1303" s="26"/>
      <c r="I1303" s="26"/>
      <c r="J1303" s="26">
        <f>I1303</f>
        <v>0</v>
      </c>
      <c r="K1303" s="26">
        <f t="shared" ref="K1303:L1303" si="1108">G1303+I1303</f>
        <v>0</v>
      </c>
      <c r="L1303" s="26">
        <f t="shared" si="1108"/>
        <v>0</v>
      </c>
      <c r="M1303" s="26"/>
      <c r="N1303" s="26"/>
      <c r="O1303" s="26"/>
      <c r="P1303" s="26"/>
      <c r="Q1303" s="26">
        <f t="shared" ref="Q1303:R1303" si="1109">M1303+O1303</f>
        <v>0</v>
      </c>
      <c r="R1303" s="26">
        <f t="shared" si="1109"/>
        <v>0</v>
      </c>
      <c r="S1303" s="26"/>
      <c r="T1303" s="26"/>
      <c r="U1303" s="26"/>
      <c r="V1303" s="27"/>
      <c r="W1303" s="26">
        <f t="shared" ref="W1303:X1303" si="1110">S1303+U1303</f>
        <v>0</v>
      </c>
      <c r="X1303" s="26">
        <f t="shared" si="1110"/>
        <v>0</v>
      </c>
      <c r="Y1303" s="59"/>
    </row>
    <row r="1304" spans="1:25">
      <c r="A1304" s="28" t="s">
        <v>70</v>
      </c>
      <c r="B1304" s="25" t="s">
        <v>914</v>
      </c>
      <c r="C1304" s="25" t="s">
        <v>18</v>
      </c>
      <c r="D1304" s="25" t="s">
        <v>71</v>
      </c>
      <c r="E1304" s="25"/>
      <c r="F1304" s="24"/>
      <c r="G1304" s="26">
        <f t="shared" ref="G1304:X1304" si="1111">G1305+G1316</f>
        <v>1015015.31</v>
      </c>
      <c r="H1304" s="26">
        <f t="shared" si="1111"/>
        <v>0</v>
      </c>
      <c r="I1304" s="26">
        <f t="shared" si="1111"/>
        <v>0</v>
      </c>
      <c r="J1304" s="26">
        <f t="shared" si="1111"/>
        <v>0</v>
      </c>
      <c r="K1304" s="26">
        <f t="shared" si="1111"/>
        <v>1015015.31</v>
      </c>
      <c r="L1304" s="26">
        <f t="shared" si="1111"/>
        <v>0</v>
      </c>
      <c r="M1304" s="26">
        <f t="shared" si="1111"/>
        <v>1015015.31</v>
      </c>
      <c r="N1304" s="26">
        <f t="shared" si="1111"/>
        <v>0</v>
      </c>
      <c r="O1304" s="26">
        <f t="shared" si="1111"/>
        <v>0</v>
      </c>
      <c r="P1304" s="26">
        <f t="shared" si="1111"/>
        <v>0</v>
      </c>
      <c r="Q1304" s="26">
        <f t="shared" si="1111"/>
        <v>1015015.31</v>
      </c>
      <c r="R1304" s="26">
        <f t="shared" si="1111"/>
        <v>0</v>
      </c>
      <c r="S1304" s="26">
        <f t="shared" si="1111"/>
        <v>1015015.31</v>
      </c>
      <c r="T1304" s="26">
        <f t="shared" si="1111"/>
        <v>0</v>
      </c>
      <c r="U1304" s="26">
        <f t="shared" si="1111"/>
        <v>0</v>
      </c>
      <c r="V1304" s="26">
        <f t="shared" si="1111"/>
        <v>0</v>
      </c>
      <c r="W1304" s="26">
        <f t="shared" si="1111"/>
        <v>1015015.31</v>
      </c>
      <c r="X1304" s="26">
        <f t="shared" si="1111"/>
        <v>0</v>
      </c>
      <c r="Y1304" s="59"/>
    </row>
    <row r="1305" spans="1:25" ht="24">
      <c r="A1305" s="28" t="s">
        <v>21</v>
      </c>
      <c r="B1305" s="25" t="s">
        <v>914</v>
      </c>
      <c r="C1305" s="25" t="s">
        <v>18</v>
      </c>
      <c r="D1305" s="25" t="s">
        <v>71</v>
      </c>
      <c r="E1305" s="25" t="s">
        <v>22</v>
      </c>
      <c r="F1305" s="24"/>
      <c r="G1305" s="26">
        <f>G1306</f>
        <v>378000</v>
      </c>
      <c r="H1305" s="26">
        <f t="shared" ref="H1305:L1305" si="1112">H1306</f>
        <v>0</v>
      </c>
      <c r="I1305" s="26">
        <f t="shared" si="1112"/>
        <v>0</v>
      </c>
      <c r="J1305" s="26">
        <f t="shared" si="1112"/>
        <v>0</v>
      </c>
      <c r="K1305" s="26">
        <f t="shared" si="1112"/>
        <v>378000</v>
      </c>
      <c r="L1305" s="26">
        <f t="shared" si="1112"/>
        <v>0</v>
      </c>
      <c r="M1305" s="26">
        <f>M1306</f>
        <v>378000</v>
      </c>
      <c r="N1305" s="26">
        <f t="shared" ref="N1305:R1305" si="1113">N1306</f>
        <v>0</v>
      </c>
      <c r="O1305" s="26">
        <f t="shared" si="1113"/>
        <v>0</v>
      </c>
      <c r="P1305" s="26">
        <f t="shared" si="1113"/>
        <v>0</v>
      </c>
      <c r="Q1305" s="26">
        <f t="shared" si="1113"/>
        <v>378000</v>
      </c>
      <c r="R1305" s="26">
        <f t="shared" si="1113"/>
        <v>0</v>
      </c>
      <c r="S1305" s="26">
        <f>S1306</f>
        <v>378000</v>
      </c>
      <c r="T1305" s="26">
        <f t="shared" ref="T1305:X1305" si="1114">T1306</f>
        <v>0</v>
      </c>
      <c r="U1305" s="27">
        <f t="shared" si="1114"/>
        <v>0</v>
      </c>
      <c r="V1305" s="27">
        <f t="shared" si="1114"/>
        <v>0</v>
      </c>
      <c r="W1305" s="27">
        <f t="shared" si="1114"/>
        <v>378000</v>
      </c>
      <c r="X1305" s="27">
        <f t="shared" si="1114"/>
        <v>0</v>
      </c>
      <c r="Y1305" s="59"/>
    </row>
    <row r="1306" spans="1:25" ht="24">
      <c r="A1306" s="28" t="s">
        <v>80</v>
      </c>
      <c r="B1306" s="25" t="s">
        <v>914</v>
      </c>
      <c r="C1306" s="25" t="s">
        <v>18</v>
      </c>
      <c r="D1306" s="25" t="s">
        <v>71</v>
      </c>
      <c r="E1306" s="25" t="s">
        <v>81</v>
      </c>
      <c r="F1306" s="24"/>
      <c r="G1306" s="26">
        <f t="shared" ref="G1306:X1306" si="1115">G1307+G1313+G1310</f>
        <v>378000</v>
      </c>
      <c r="H1306" s="26">
        <f t="shared" si="1115"/>
        <v>0</v>
      </c>
      <c r="I1306" s="26">
        <f t="shared" si="1115"/>
        <v>0</v>
      </c>
      <c r="J1306" s="26">
        <f t="shared" si="1115"/>
        <v>0</v>
      </c>
      <c r="K1306" s="26">
        <f t="shared" si="1115"/>
        <v>378000</v>
      </c>
      <c r="L1306" s="26">
        <f t="shared" si="1115"/>
        <v>0</v>
      </c>
      <c r="M1306" s="26">
        <f t="shared" si="1115"/>
        <v>378000</v>
      </c>
      <c r="N1306" s="26">
        <f t="shared" si="1115"/>
        <v>0</v>
      </c>
      <c r="O1306" s="26">
        <f t="shared" si="1115"/>
        <v>0</v>
      </c>
      <c r="P1306" s="26">
        <f t="shared" si="1115"/>
        <v>0</v>
      </c>
      <c r="Q1306" s="26">
        <f t="shared" si="1115"/>
        <v>378000</v>
      </c>
      <c r="R1306" s="26">
        <f t="shared" si="1115"/>
        <v>0</v>
      </c>
      <c r="S1306" s="26">
        <f t="shared" si="1115"/>
        <v>378000</v>
      </c>
      <c r="T1306" s="26">
        <f t="shared" si="1115"/>
        <v>0</v>
      </c>
      <c r="U1306" s="27">
        <f t="shared" si="1115"/>
        <v>0</v>
      </c>
      <c r="V1306" s="27">
        <f t="shared" si="1115"/>
        <v>0</v>
      </c>
      <c r="W1306" s="27">
        <f t="shared" si="1115"/>
        <v>378000</v>
      </c>
      <c r="X1306" s="27">
        <f t="shared" si="1115"/>
        <v>0</v>
      </c>
      <c r="Y1306" s="59"/>
    </row>
    <row r="1307" spans="1:25" ht="48">
      <c r="A1307" s="28" t="s">
        <v>82</v>
      </c>
      <c r="B1307" s="25" t="s">
        <v>914</v>
      </c>
      <c r="C1307" s="25" t="s">
        <v>18</v>
      </c>
      <c r="D1307" s="25" t="s">
        <v>71</v>
      </c>
      <c r="E1307" s="25" t="s">
        <v>83</v>
      </c>
      <c r="F1307" s="24"/>
      <c r="G1307" s="26">
        <f t="shared" ref="G1307:V1308" si="1116">G1308</f>
        <v>276000</v>
      </c>
      <c r="H1307" s="26">
        <f t="shared" si="1116"/>
        <v>0</v>
      </c>
      <c r="I1307" s="26">
        <f t="shared" si="1116"/>
        <v>0</v>
      </c>
      <c r="J1307" s="26">
        <f t="shared" si="1116"/>
        <v>0</v>
      </c>
      <c r="K1307" s="26">
        <f t="shared" si="1116"/>
        <v>276000</v>
      </c>
      <c r="L1307" s="26">
        <f t="shared" si="1116"/>
        <v>0</v>
      </c>
      <c r="M1307" s="26">
        <f t="shared" si="1116"/>
        <v>276000</v>
      </c>
      <c r="N1307" s="26">
        <f t="shared" si="1116"/>
        <v>0</v>
      </c>
      <c r="O1307" s="26">
        <f t="shared" si="1116"/>
        <v>0</v>
      </c>
      <c r="P1307" s="26">
        <f t="shared" si="1116"/>
        <v>0</v>
      </c>
      <c r="Q1307" s="26">
        <f t="shared" si="1116"/>
        <v>276000</v>
      </c>
      <c r="R1307" s="26">
        <f t="shared" si="1116"/>
        <v>0</v>
      </c>
      <c r="S1307" s="26">
        <f t="shared" si="1116"/>
        <v>276000</v>
      </c>
      <c r="T1307" s="26">
        <f t="shared" si="1116"/>
        <v>0</v>
      </c>
      <c r="U1307" s="27">
        <f t="shared" si="1116"/>
        <v>0</v>
      </c>
      <c r="V1307" s="27">
        <f t="shared" si="1116"/>
        <v>0</v>
      </c>
      <c r="W1307" s="27">
        <f t="shared" ref="W1307:X1308" si="1117">W1308</f>
        <v>276000</v>
      </c>
      <c r="X1307" s="27">
        <f t="shared" si="1117"/>
        <v>0</v>
      </c>
      <c r="Y1307" s="59"/>
    </row>
    <row r="1308" spans="1:25" ht="36">
      <c r="A1308" s="28" t="s">
        <v>84</v>
      </c>
      <c r="B1308" s="25" t="s">
        <v>914</v>
      </c>
      <c r="C1308" s="25" t="s">
        <v>18</v>
      </c>
      <c r="D1308" s="25" t="s">
        <v>71</v>
      </c>
      <c r="E1308" s="25" t="s">
        <v>85</v>
      </c>
      <c r="F1308" s="24"/>
      <c r="G1308" s="26">
        <f t="shared" si="1116"/>
        <v>276000</v>
      </c>
      <c r="H1308" s="26">
        <f t="shared" si="1116"/>
        <v>0</v>
      </c>
      <c r="I1308" s="26">
        <f t="shared" si="1116"/>
        <v>0</v>
      </c>
      <c r="J1308" s="26">
        <f t="shared" si="1116"/>
        <v>0</v>
      </c>
      <c r="K1308" s="26">
        <f t="shared" si="1116"/>
        <v>276000</v>
      </c>
      <c r="L1308" s="26">
        <f t="shared" si="1116"/>
        <v>0</v>
      </c>
      <c r="M1308" s="26">
        <f t="shared" si="1116"/>
        <v>276000</v>
      </c>
      <c r="N1308" s="26">
        <f t="shared" si="1116"/>
        <v>0</v>
      </c>
      <c r="O1308" s="26">
        <f t="shared" si="1116"/>
        <v>0</v>
      </c>
      <c r="P1308" s="26">
        <f t="shared" si="1116"/>
        <v>0</v>
      </c>
      <c r="Q1308" s="26">
        <f t="shared" si="1116"/>
        <v>276000</v>
      </c>
      <c r="R1308" s="26">
        <f t="shared" si="1116"/>
        <v>0</v>
      </c>
      <c r="S1308" s="26">
        <f t="shared" si="1116"/>
        <v>276000</v>
      </c>
      <c r="T1308" s="26">
        <f t="shared" si="1116"/>
        <v>0</v>
      </c>
      <c r="U1308" s="27">
        <f t="shared" si="1116"/>
        <v>0</v>
      </c>
      <c r="V1308" s="27">
        <f t="shared" si="1116"/>
        <v>0</v>
      </c>
      <c r="W1308" s="27">
        <f t="shared" si="1117"/>
        <v>276000</v>
      </c>
      <c r="X1308" s="27">
        <f t="shared" si="1117"/>
        <v>0</v>
      </c>
      <c r="Y1308" s="59"/>
    </row>
    <row r="1309" spans="1:25" ht="24">
      <c r="A1309" s="28" t="s">
        <v>30</v>
      </c>
      <c r="B1309" s="25" t="s">
        <v>914</v>
      </c>
      <c r="C1309" s="25" t="s">
        <v>18</v>
      </c>
      <c r="D1309" s="25" t="s">
        <v>71</v>
      </c>
      <c r="E1309" s="25" t="s">
        <v>85</v>
      </c>
      <c r="F1309" s="24">
        <v>200</v>
      </c>
      <c r="G1309" s="26">
        <v>276000</v>
      </c>
      <c r="H1309" s="26"/>
      <c r="I1309" s="26"/>
      <c r="J1309" s="26"/>
      <c r="K1309" s="26">
        <f>G1309+I1309</f>
        <v>276000</v>
      </c>
      <c r="L1309" s="26">
        <f>H1309+J1309</f>
        <v>0</v>
      </c>
      <c r="M1309" s="26">
        <v>276000</v>
      </c>
      <c r="N1309" s="26"/>
      <c r="O1309" s="26"/>
      <c r="P1309" s="26"/>
      <c r="Q1309" s="26">
        <f>M1309+O1309</f>
        <v>276000</v>
      </c>
      <c r="R1309" s="26">
        <f>N1309+P1309</f>
        <v>0</v>
      </c>
      <c r="S1309" s="26">
        <v>276000</v>
      </c>
      <c r="T1309" s="26"/>
      <c r="U1309" s="27"/>
      <c r="V1309" s="27"/>
      <c r="W1309" s="27">
        <f>S1309+U1309</f>
        <v>276000</v>
      </c>
      <c r="X1309" s="27">
        <f>T1309+V1309</f>
        <v>0</v>
      </c>
      <c r="Y1309" s="59"/>
    </row>
    <row r="1310" spans="1:25" ht="36">
      <c r="A1310" s="28" t="s">
        <v>86</v>
      </c>
      <c r="B1310" s="25" t="s">
        <v>914</v>
      </c>
      <c r="C1310" s="25" t="s">
        <v>18</v>
      </c>
      <c r="D1310" s="25" t="s">
        <v>71</v>
      </c>
      <c r="E1310" s="25" t="s">
        <v>87</v>
      </c>
      <c r="F1310" s="24"/>
      <c r="G1310" s="26">
        <f>G1311</f>
        <v>30000</v>
      </c>
      <c r="H1310" s="26">
        <f t="shared" ref="H1310:L1311" si="1118">H1311</f>
        <v>0</v>
      </c>
      <c r="I1310" s="26">
        <f t="shared" si="1118"/>
        <v>0</v>
      </c>
      <c r="J1310" s="26">
        <f t="shared" si="1118"/>
        <v>0</v>
      </c>
      <c r="K1310" s="26">
        <f t="shared" si="1118"/>
        <v>30000</v>
      </c>
      <c r="L1310" s="26">
        <f t="shared" si="1118"/>
        <v>0</v>
      </c>
      <c r="M1310" s="26">
        <f>M1311</f>
        <v>30000</v>
      </c>
      <c r="N1310" s="26">
        <f t="shared" ref="N1310:R1311" si="1119">N1311</f>
        <v>0</v>
      </c>
      <c r="O1310" s="26">
        <f t="shared" si="1119"/>
        <v>0</v>
      </c>
      <c r="P1310" s="26">
        <f t="shared" si="1119"/>
        <v>0</v>
      </c>
      <c r="Q1310" s="26">
        <f t="shared" si="1119"/>
        <v>30000</v>
      </c>
      <c r="R1310" s="26">
        <f t="shared" si="1119"/>
        <v>0</v>
      </c>
      <c r="S1310" s="26">
        <f>S1311</f>
        <v>30000</v>
      </c>
      <c r="T1310" s="26">
        <f t="shared" ref="T1310:X1311" si="1120">T1311</f>
        <v>0</v>
      </c>
      <c r="U1310" s="27">
        <f t="shared" si="1120"/>
        <v>0</v>
      </c>
      <c r="V1310" s="27">
        <f t="shared" si="1120"/>
        <v>0</v>
      </c>
      <c r="W1310" s="27">
        <f t="shared" si="1120"/>
        <v>30000</v>
      </c>
      <c r="X1310" s="27">
        <f t="shared" si="1120"/>
        <v>0</v>
      </c>
      <c r="Y1310" s="59"/>
    </row>
    <row r="1311" spans="1:25" ht="36">
      <c r="A1311" s="29" t="s">
        <v>88</v>
      </c>
      <c r="B1311" s="25" t="s">
        <v>914</v>
      </c>
      <c r="C1311" s="25" t="s">
        <v>18</v>
      </c>
      <c r="D1311" s="25" t="s">
        <v>71</v>
      </c>
      <c r="E1311" s="25" t="s">
        <v>89</v>
      </c>
      <c r="F1311" s="24"/>
      <c r="G1311" s="26">
        <f>G1312</f>
        <v>30000</v>
      </c>
      <c r="H1311" s="26">
        <f t="shared" si="1118"/>
        <v>0</v>
      </c>
      <c r="I1311" s="26">
        <f t="shared" si="1118"/>
        <v>0</v>
      </c>
      <c r="J1311" s="26">
        <f t="shared" si="1118"/>
        <v>0</v>
      </c>
      <c r="K1311" s="26">
        <f t="shared" si="1118"/>
        <v>30000</v>
      </c>
      <c r="L1311" s="26">
        <f t="shared" si="1118"/>
        <v>0</v>
      </c>
      <c r="M1311" s="26">
        <f>M1312</f>
        <v>30000</v>
      </c>
      <c r="N1311" s="26">
        <f t="shared" si="1119"/>
        <v>0</v>
      </c>
      <c r="O1311" s="26">
        <f t="shared" si="1119"/>
        <v>0</v>
      </c>
      <c r="P1311" s="26">
        <f t="shared" si="1119"/>
        <v>0</v>
      </c>
      <c r="Q1311" s="26">
        <f t="shared" si="1119"/>
        <v>30000</v>
      </c>
      <c r="R1311" s="26">
        <f t="shared" si="1119"/>
        <v>0</v>
      </c>
      <c r="S1311" s="26">
        <f>S1312</f>
        <v>30000</v>
      </c>
      <c r="T1311" s="26">
        <f t="shared" si="1120"/>
        <v>0</v>
      </c>
      <c r="U1311" s="27">
        <f t="shared" si="1120"/>
        <v>0</v>
      </c>
      <c r="V1311" s="27">
        <f t="shared" si="1120"/>
        <v>0</v>
      </c>
      <c r="W1311" s="27">
        <f t="shared" si="1120"/>
        <v>30000</v>
      </c>
      <c r="X1311" s="27">
        <f t="shared" si="1120"/>
        <v>0</v>
      </c>
      <c r="Y1311" s="59"/>
    </row>
    <row r="1312" spans="1:25" ht="24">
      <c r="A1312" s="28" t="s">
        <v>30</v>
      </c>
      <c r="B1312" s="25" t="s">
        <v>914</v>
      </c>
      <c r="C1312" s="25" t="s">
        <v>18</v>
      </c>
      <c r="D1312" s="25" t="s">
        <v>71</v>
      </c>
      <c r="E1312" s="25" t="s">
        <v>89</v>
      </c>
      <c r="F1312" s="24">
        <v>200</v>
      </c>
      <c r="G1312" s="26">
        <v>30000</v>
      </c>
      <c r="H1312" s="26"/>
      <c r="I1312" s="26"/>
      <c r="J1312" s="26"/>
      <c r="K1312" s="26">
        <f>G1312+I1312</f>
        <v>30000</v>
      </c>
      <c r="L1312" s="26">
        <f>H1312+J1312</f>
        <v>0</v>
      </c>
      <c r="M1312" s="26">
        <v>30000</v>
      </c>
      <c r="N1312" s="26"/>
      <c r="O1312" s="26"/>
      <c r="P1312" s="26"/>
      <c r="Q1312" s="26">
        <f>M1312+O1312</f>
        <v>30000</v>
      </c>
      <c r="R1312" s="26">
        <f>N1312+P1312</f>
        <v>0</v>
      </c>
      <c r="S1312" s="26">
        <v>30000</v>
      </c>
      <c r="T1312" s="26"/>
      <c r="U1312" s="27"/>
      <c r="V1312" s="27"/>
      <c r="W1312" s="27">
        <f>S1312+U1312</f>
        <v>30000</v>
      </c>
      <c r="X1312" s="27">
        <f>T1312+V1312</f>
        <v>0</v>
      </c>
      <c r="Y1312" s="59"/>
    </row>
    <row r="1313" spans="1:25" ht="36">
      <c r="A1313" s="28" t="s">
        <v>90</v>
      </c>
      <c r="B1313" s="25" t="s">
        <v>914</v>
      </c>
      <c r="C1313" s="25" t="s">
        <v>18</v>
      </c>
      <c r="D1313" s="25" t="s">
        <v>71</v>
      </c>
      <c r="E1313" s="25" t="s">
        <v>91</v>
      </c>
      <c r="F1313" s="24"/>
      <c r="G1313" s="26">
        <f>G1314</f>
        <v>72000</v>
      </c>
      <c r="H1313" s="26">
        <f>H1314</f>
        <v>0</v>
      </c>
      <c r="I1313" s="26">
        <f t="shared" ref="I1313:L1314" si="1121">I1314</f>
        <v>0</v>
      </c>
      <c r="J1313" s="26">
        <f t="shared" si="1121"/>
        <v>0</v>
      </c>
      <c r="K1313" s="26">
        <f t="shared" si="1121"/>
        <v>72000</v>
      </c>
      <c r="L1313" s="26">
        <f t="shared" si="1121"/>
        <v>0</v>
      </c>
      <c r="M1313" s="26">
        <f>M1314</f>
        <v>72000</v>
      </c>
      <c r="N1313" s="26">
        <f>N1314</f>
        <v>0</v>
      </c>
      <c r="O1313" s="26">
        <f t="shared" ref="O1313:R1314" si="1122">O1314</f>
        <v>0</v>
      </c>
      <c r="P1313" s="26">
        <f t="shared" si="1122"/>
        <v>0</v>
      </c>
      <c r="Q1313" s="26">
        <f t="shared" si="1122"/>
        <v>72000</v>
      </c>
      <c r="R1313" s="26">
        <f t="shared" si="1122"/>
        <v>0</v>
      </c>
      <c r="S1313" s="26">
        <f>S1314</f>
        <v>72000</v>
      </c>
      <c r="T1313" s="26">
        <f>T1314</f>
        <v>0</v>
      </c>
      <c r="U1313" s="27">
        <f t="shared" ref="U1313:X1314" si="1123">U1314</f>
        <v>0</v>
      </c>
      <c r="V1313" s="27">
        <f t="shared" si="1123"/>
        <v>0</v>
      </c>
      <c r="W1313" s="27">
        <f t="shared" si="1123"/>
        <v>72000</v>
      </c>
      <c r="X1313" s="27">
        <f t="shared" si="1123"/>
        <v>0</v>
      </c>
      <c r="Y1313" s="59"/>
    </row>
    <row r="1314" spans="1:25" ht="24">
      <c r="A1314" s="28" t="s">
        <v>92</v>
      </c>
      <c r="B1314" s="25" t="s">
        <v>914</v>
      </c>
      <c r="C1314" s="25" t="s">
        <v>18</v>
      </c>
      <c r="D1314" s="25" t="s">
        <v>71</v>
      </c>
      <c r="E1314" s="25" t="s">
        <v>93</v>
      </c>
      <c r="F1314" s="24"/>
      <c r="G1314" s="26">
        <f>G1315</f>
        <v>72000</v>
      </c>
      <c r="H1314" s="26">
        <f>H1315</f>
        <v>0</v>
      </c>
      <c r="I1314" s="26">
        <f t="shared" si="1121"/>
        <v>0</v>
      </c>
      <c r="J1314" s="26">
        <f t="shared" si="1121"/>
        <v>0</v>
      </c>
      <c r="K1314" s="26">
        <f t="shared" si="1121"/>
        <v>72000</v>
      </c>
      <c r="L1314" s="26">
        <f t="shared" si="1121"/>
        <v>0</v>
      </c>
      <c r="M1314" s="26">
        <f>M1315</f>
        <v>72000</v>
      </c>
      <c r="N1314" s="26">
        <f>N1315</f>
        <v>0</v>
      </c>
      <c r="O1314" s="26">
        <f t="shared" si="1122"/>
        <v>0</v>
      </c>
      <c r="P1314" s="26">
        <f t="shared" si="1122"/>
        <v>0</v>
      </c>
      <c r="Q1314" s="26">
        <f t="shared" si="1122"/>
        <v>72000</v>
      </c>
      <c r="R1314" s="26">
        <f t="shared" si="1122"/>
        <v>0</v>
      </c>
      <c r="S1314" s="26">
        <f>S1315</f>
        <v>72000</v>
      </c>
      <c r="T1314" s="26">
        <f>T1315</f>
        <v>0</v>
      </c>
      <c r="U1314" s="27">
        <f t="shared" si="1123"/>
        <v>0</v>
      </c>
      <c r="V1314" s="27">
        <f t="shared" si="1123"/>
        <v>0</v>
      </c>
      <c r="W1314" s="27">
        <f t="shared" si="1123"/>
        <v>72000</v>
      </c>
      <c r="X1314" s="27">
        <f t="shared" si="1123"/>
        <v>0</v>
      </c>
      <c r="Y1314" s="59"/>
    </row>
    <row r="1315" spans="1:25" ht="24">
      <c r="A1315" s="28" t="s">
        <v>30</v>
      </c>
      <c r="B1315" s="25" t="s">
        <v>914</v>
      </c>
      <c r="C1315" s="25" t="s">
        <v>18</v>
      </c>
      <c r="D1315" s="25" t="s">
        <v>71</v>
      </c>
      <c r="E1315" s="25" t="s">
        <v>93</v>
      </c>
      <c r="F1315" s="24">
        <v>200</v>
      </c>
      <c r="G1315" s="26">
        <v>72000</v>
      </c>
      <c r="H1315" s="26"/>
      <c r="I1315" s="26"/>
      <c r="J1315" s="26"/>
      <c r="K1315" s="26">
        <f>G1315+I1315</f>
        <v>72000</v>
      </c>
      <c r="L1315" s="26">
        <f>H1315+J1315</f>
        <v>0</v>
      </c>
      <c r="M1315" s="26">
        <v>72000</v>
      </c>
      <c r="N1315" s="26"/>
      <c r="O1315" s="26"/>
      <c r="P1315" s="26"/>
      <c r="Q1315" s="26">
        <f>M1315+O1315</f>
        <v>72000</v>
      </c>
      <c r="R1315" s="26">
        <f>N1315+P1315</f>
        <v>0</v>
      </c>
      <c r="S1315" s="26">
        <v>72000</v>
      </c>
      <c r="T1315" s="26"/>
      <c r="U1315" s="27"/>
      <c r="V1315" s="27"/>
      <c r="W1315" s="27">
        <f>S1315+U1315</f>
        <v>72000</v>
      </c>
      <c r="X1315" s="27">
        <f>T1315+V1315</f>
        <v>0</v>
      </c>
      <c r="Y1315" s="59"/>
    </row>
    <row r="1316" spans="1:25">
      <c r="A1316" s="30" t="s">
        <v>35</v>
      </c>
      <c r="B1316" s="25" t="s">
        <v>914</v>
      </c>
      <c r="C1316" s="25" t="s">
        <v>18</v>
      </c>
      <c r="D1316" s="25" t="s">
        <v>71</v>
      </c>
      <c r="E1316" s="25" t="s">
        <v>36</v>
      </c>
      <c r="F1316" s="24"/>
      <c r="G1316" s="26">
        <f t="shared" ref="G1316:X1318" si="1124">G1317</f>
        <v>637015.31000000006</v>
      </c>
      <c r="H1316" s="26">
        <f t="shared" si="1124"/>
        <v>0</v>
      </c>
      <c r="I1316" s="26">
        <f t="shared" si="1124"/>
        <v>0</v>
      </c>
      <c r="J1316" s="26">
        <f t="shared" si="1124"/>
        <v>0</v>
      </c>
      <c r="K1316" s="26">
        <f t="shared" si="1124"/>
        <v>637015.31000000006</v>
      </c>
      <c r="L1316" s="26">
        <f t="shared" si="1124"/>
        <v>0</v>
      </c>
      <c r="M1316" s="26">
        <f t="shared" si="1124"/>
        <v>637015.31000000006</v>
      </c>
      <c r="N1316" s="26">
        <f t="shared" si="1124"/>
        <v>0</v>
      </c>
      <c r="O1316" s="26">
        <f t="shared" si="1124"/>
        <v>0</v>
      </c>
      <c r="P1316" s="26">
        <f t="shared" si="1124"/>
        <v>0</v>
      </c>
      <c r="Q1316" s="26">
        <f t="shared" si="1124"/>
        <v>637015.31000000006</v>
      </c>
      <c r="R1316" s="26">
        <f t="shared" si="1124"/>
        <v>0</v>
      </c>
      <c r="S1316" s="26">
        <f t="shared" si="1124"/>
        <v>637015.31000000006</v>
      </c>
      <c r="T1316" s="26">
        <f t="shared" si="1124"/>
        <v>0</v>
      </c>
      <c r="U1316" s="26">
        <f t="shared" si="1124"/>
        <v>0</v>
      </c>
      <c r="V1316" s="26">
        <f t="shared" si="1124"/>
        <v>0</v>
      </c>
      <c r="W1316" s="26">
        <f t="shared" si="1124"/>
        <v>637015.31000000006</v>
      </c>
      <c r="X1316" s="26">
        <f t="shared" si="1124"/>
        <v>0</v>
      </c>
      <c r="Y1316" s="59"/>
    </row>
    <row r="1317" spans="1:25" ht="24">
      <c r="A1317" s="28" t="s">
        <v>920</v>
      </c>
      <c r="B1317" s="25" t="s">
        <v>914</v>
      </c>
      <c r="C1317" s="25" t="s">
        <v>18</v>
      </c>
      <c r="D1317" s="25" t="s">
        <v>71</v>
      </c>
      <c r="E1317" s="25" t="s">
        <v>921</v>
      </c>
      <c r="F1317" s="24"/>
      <c r="G1317" s="26">
        <f t="shared" si="1124"/>
        <v>637015.31000000006</v>
      </c>
      <c r="H1317" s="26">
        <f t="shared" si="1124"/>
        <v>0</v>
      </c>
      <c r="I1317" s="26">
        <f t="shared" si="1124"/>
        <v>0</v>
      </c>
      <c r="J1317" s="26">
        <f t="shared" si="1124"/>
        <v>0</v>
      </c>
      <c r="K1317" s="26">
        <f t="shared" si="1124"/>
        <v>637015.31000000006</v>
      </c>
      <c r="L1317" s="26">
        <f t="shared" si="1124"/>
        <v>0</v>
      </c>
      <c r="M1317" s="26">
        <f t="shared" si="1124"/>
        <v>637015.31000000006</v>
      </c>
      <c r="N1317" s="26">
        <f t="shared" si="1124"/>
        <v>0</v>
      </c>
      <c r="O1317" s="26">
        <f t="shared" si="1124"/>
        <v>0</v>
      </c>
      <c r="P1317" s="26">
        <f t="shared" si="1124"/>
        <v>0</v>
      </c>
      <c r="Q1317" s="26">
        <f t="shared" si="1124"/>
        <v>637015.31000000006</v>
      </c>
      <c r="R1317" s="26">
        <f t="shared" si="1124"/>
        <v>0</v>
      </c>
      <c r="S1317" s="26">
        <f t="shared" si="1124"/>
        <v>637015.31000000006</v>
      </c>
      <c r="T1317" s="26">
        <f t="shared" si="1124"/>
        <v>0</v>
      </c>
      <c r="U1317" s="26">
        <f t="shared" si="1124"/>
        <v>0</v>
      </c>
      <c r="V1317" s="26">
        <f t="shared" si="1124"/>
        <v>0</v>
      </c>
      <c r="W1317" s="26">
        <f t="shared" si="1124"/>
        <v>637015.31000000006</v>
      </c>
      <c r="X1317" s="26">
        <f t="shared" si="1124"/>
        <v>0</v>
      </c>
      <c r="Y1317" s="59"/>
    </row>
    <row r="1318" spans="1:25" ht="24">
      <c r="A1318" s="29" t="s">
        <v>102</v>
      </c>
      <c r="B1318" s="25" t="s">
        <v>914</v>
      </c>
      <c r="C1318" s="25" t="s">
        <v>18</v>
      </c>
      <c r="D1318" s="25" t="s">
        <v>71</v>
      </c>
      <c r="E1318" s="25" t="s">
        <v>929</v>
      </c>
      <c r="F1318" s="24"/>
      <c r="G1318" s="26">
        <f t="shared" si="1124"/>
        <v>637015.31000000006</v>
      </c>
      <c r="H1318" s="26">
        <f t="shared" si="1124"/>
        <v>0</v>
      </c>
      <c r="I1318" s="26">
        <f t="shared" si="1124"/>
        <v>0</v>
      </c>
      <c r="J1318" s="26">
        <f t="shared" si="1124"/>
        <v>0</v>
      </c>
      <c r="K1318" s="26">
        <f t="shared" si="1124"/>
        <v>637015.31000000006</v>
      </c>
      <c r="L1318" s="26">
        <f t="shared" si="1124"/>
        <v>0</v>
      </c>
      <c r="M1318" s="26">
        <f t="shared" si="1124"/>
        <v>637015.31000000006</v>
      </c>
      <c r="N1318" s="26">
        <f t="shared" si="1124"/>
        <v>0</v>
      </c>
      <c r="O1318" s="26">
        <f t="shared" si="1124"/>
        <v>0</v>
      </c>
      <c r="P1318" s="26">
        <f t="shared" si="1124"/>
        <v>0</v>
      </c>
      <c r="Q1318" s="26">
        <f t="shared" si="1124"/>
        <v>637015.31000000006</v>
      </c>
      <c r="R1318" s="26">
        <f t="shared" si="1124"/>
        <v>0</v>
      </c>
      <c r="S1318" s="26">
        <f t="shared" si="1124"/>
        <v>637015.31000000006</v>
      </c>
      <c r="T1318" s="26">
        <f t="shared" si="1124"/>
        <v>0</v>
      </c>
      <c r="U1318" s="26">
        <f t="shared" si="1124"/>
        <v>0</v>
      </c>
      <c r="V1318" s="26">
        <f t="shared" si="1124"/>
        <v>0</v>
      </c>
      <c r="W1318" s="26">
        <f t="shared" si="1124"/>
        <v>637015.31000000006</v>
      </c>
      <c r="X1318" s="26">
        <f t="shared" si="1124"/>
        <v>0</v>
      </c>
      <c r="Y1318" s="59"/>
    </row>
    <row r="1319" spans="1:25" ht="24">
      <c r="A1319" s="28" t="s">
        <v>30</v>
      </c>
      <c r="B1319" s="25" t="s">
        <v>914</v>
      </c>
      <c r="C1319" s="25" t="s">
        <v>18</v>
      </c>
      <c r="D1319" s="25" t="s">
        <v>71</v>
      </c>
      <c r="E1319" s="25" t="s">
        <v>929</v>
      </c>
      <c r="F1319" s="24">
        <v>200</v>
      </c>
      <c r="G1319" s="26">
        <v>637015.31000000006</v>
      </c>
      <c r="H1319" s="26"/>
      <c r="I1319" s="26"/>
      <c r="J1319" s="26"/>
      <c r="K1319" s="26">
        <f>G1319+I1319</f>
        <v>637015.31000000006</v>
      </c>
      <c r="L1319" s="26">
        <f>H1319+J1319</f>
        <v>0</v>
      </c>
      <c r="M1319" s="26">
        <v>637015.31000000006</v>
      </c>
      <c r="N1319" s="26"/>
      <c r="O1319" s="26"/>
      <c r="P1319" s="26"/>
      <c r="Q1319" s="26">
        <f>M1319+O1319</f>
        <v>637015.31000000006</v>
      </c>
      <c r="R1319" s="26">
        <f>N1319+P1319</f>
        <v>0</v>
      </c>
      <c r="S1319" s="26">
        <v>637015.31000000006</v>
      </c>
      <c r="T1319" s="26"/>
      <c r="U1319" s="27"/>
      <c r="V1319" s="27"/>
      <c r="W1319" s="26">
        <f>S1319+U1319</f>
        <v>637015.31000000006</v>
      </c>
      <c r="X1319" s="26">
        <f>T1319+V1319</f>
        <v>0</v>
      </c>
      <c r="Y1319" s="59"/>
    </row>
    <row r="1320" spans="1:25" s="22" customFormat="1">
      <c r="A1320" s="33" t="s">
        <v>930</v>
      </c>
      <c r="B1320" s="34" t="s">
        <v>931</v>
      </c>
      <c r="C1320" s="34"/>
      <c r="D1320" s="34"/>
      <c r="E1320" s="34"/>
      <c r="F1320" s="34"/>
      <c r="G1320" s="20">
        <f t="shared" ref="G1320:X1320" si="1125">G1321</f>
        <v>4388232.84</v>
      </c>
      <c r="H1320" s="20">
        <f t="shared" si="1125"/>
        <v>0</v>
      </c>
      <c r="I1320" s="20">
        <f t="shared" si="1125"/>
        <v>0</v>
      </c>
      <c r="J1320" s="20">
        <f t="shared" si="1125"/>
        <v>0</v>
      </c>
      <c r="K1320" s="20">
        <f t="shared" si="1125"/>
        <v>4388232.84</v>
      </c>
      <c r="L1320" s="20">
        <f t="shared" si="1125"/>
        <v>0</v>
      </c>
      <c r="M1320" s="20">
        <f t="shared" si="1125"/>
        <v>4388376.84</v>
      </c>
      <c r="N1320" s="20">
        <f t="shared" si="1125"/>
        <v>0</v>
      </c>
      <c r="O1320" s="20">
        <f t="shared" si="1125"/>
        <v>0</v>
      </c>
      <c r="P1320" s="20">
        <f t="shared" si="1125"/>
        <v>0</v>
      </c>
      <c r="Q1320" s="20">
        <f t="shared" si="1125"/>
        <v>4388376.84</v>
      </c>
      <c r="R1320" s="20">
        <f t="shared" si="1125"/>
        <v>0</v>
      </c>
      <c r="S1320" s="20">
        <f t="shared" si="1125"/>
        <v>4444095.84</v>
      </c>
      <c r="T1320" s="20">
        <f t="shared" si="1125"/>
        <v>0</v>
      </c>
      <c r="U1320" s="21">
        <f t="shared" si="1125"/>
        <v>0</v>
      </c>
      <c r="V1320" s="21">
        <f t="shared" si="1125"/>
        <v>0</v>
      </c>
      <c r="W1320" s="21">
        <f t="shared" si="1125"/>
        <v>4444095.84</v>
      </c>
      <c r="X1320" s="21">
        <f t="shared" si="1125"/>
        <v>0</v>
      </c>
      <c r="Y1320" s="59"/>
    </row>
    <row r="1321" spans="1:25">
      <c r="A1321" s="23" t="s">
        <v>17</v>
      </c>
      <c r="B1321" s="25" t="s">
        <v>931</v>
      </c>
      <c r="C1321" s="25" t="s">
        <v>18</v>
      </c>
      <c r="D1321" s="25"/>
      <c r="E1321" s="25"/>
      <c r="F1321" s="25"/>
      <c r="G1321" s="26">
        <f t="shared" ref="G1321:X1321" si="1126">G1322+G1343</f>
        <v>4388232.84</v>
      </c>
      <c r="H1321" s="26">
        <f t="shared" si="1126"/>
        <v>0</v>
      </c>
      <c r="I1321" s="26">
        <f t="shared" si="1126"/>
        <v>0</v>
      </c>
      <c r="J1321" s="26">
        <f t="shared" si="1126"/>
        <v>0</v>
      </c>
      <c r="K1321" s="26">
        <f t="shared" si="1126"/>
        <v>4388232.84</v>
      </c>
      <c r="L1321" s="26">
        <f t="shared" si="1126"/>
        <v>0</v>
      </c>
      <c r="M1321" s="26">
        <f t="shared" si="1126"/>
        <v>4388376.84</v>
      </c>
      <c r="N1321" s="26">
        <f t="shared" si="1126"/>
        <v>0</v>
      </c>
      <c r="O1321" s="26">
        <f t="shared" si="1126"/>
        <v>0</v>
      </c>
      <c r="P1321" s="26">
        <f t="shared" si="1126"/>
        <v>0</v>
      </c>
      <c r="Q1321" s="26">
        <f t="shared" si="1126"/>
        <v>4388376.84</v>
      </c>
      <c r="R1321" s="26">
        <f t="shared" si="1126"/>
        <v>0</v>
      </c>
      <c r="S1321" s="26">
        <f t="shared" si="1126"/>
        <v>4444095.84</v>
      </c>
      <c r="T1321" s="26">
        <f t="shared" si="1126"/>
        <v>0</v>
      </c>
      <c r="U1321" s="27">
        <f t="shared" si="1126"/>
        <v>0</v>
      </c>
      <c r="V1321" s="27">
        <f t="shared" si="1126"/>
        <v>0</v>
      </c>
      <c r="W1321" s="27">
        <f t="shared" si="1126"/>
        <v>4444095.84</v>
      </c>
      <c r="X1321" s="27">
        <f t="shared" si="1126"/>
        <v>0</v>
      </c>
      <c r="Y1321" s="59"/>
    </row>
    <row r="1322" spans="1:25" ht="24">
      <c r="A1322" s="28" t="s">
        <v>932</v>
      </c>
      <c r="B1322" s="25" t="s">
        <v>931</v>
      </c>
      <c r="C1322" s="25" t="s">
        <v>18</v>
      </c>
      <c r="D1322" s="25" t="s">
        <v>205</v>
      </c>
      <c r="E1322" s="25"/>
      <c r="F1322" s="25"/>
      <c r="G1322" s="26">
        <f t="shared" ref="G1322:X1322" si="1127">G1323+G1337</f>
        <v>4049686.84</v>
      </c>
      <c r="H1322" s="26">
        <f t="shared" si="1127"/>
        <v>0</v>
      </c>
      <c r="I1322" s="26">
        <f t="shared" si="1127"/>
        <v>0</v>
      </c>
      <c r="J1322" s="26">
        <f t="shared" si="1127"/>
        <v>0</v>
      </c>
      <c r="K1322" s="26">
        <f t="shared" si="1127"/>
        <v>4049686.84</v>
      </c>
      <c r="L1322" s="26">
        <f t="shared" si="1127"/>
        <v>0</v>
      </c>
      <c r="M1322" s="26">
        <f t="shared" si="1127"/>
        <v>4039215.84</v>
      </c>
      <c r="N1322" s="26">
        <f t="shared" si="1127"/>
        <v>0</v>
      </c>
      <c r="O1322" s="26">
        <f t="shared" si="1127"/>
        <v>0</v>
      </c>
      <c r="P1322" s="26">
        <f t="shared" si="1127"/>
        <v>0</v>
      </c>
      <c r="Q1322" s="26">
        <f t="shared" si="1127"/>
        <v>4039215.84</v>
      </c>
      <c r="R1322" s="26">
        <f t="shared" si="1127"/>
        <v>0</v>
      </c>
      <c r="S1322" s="26">
        <f t="shared" si="1127"/>
        <v>4081368.84</v>
      </c>
      <c r="T1322" s="26">
        <f t="shared" si="1127"/>
        <v>0</v>
      </c>
      <c r="U1322" s="27">
        <f t="shared" si="1127"/>
        <v>0</v>
      </c>
      <c r="V1322" s="27">
        <f t="shared" si="1127"/>
        <v>0</v>
      </c>
      <c r="W1322" s="27">
        <f t="shared" si="1127"/>
        <v>4081368.84</v>
      </c>
      <c r="X1322" s="27">
        <f t="shared" si="1127"/>
        <v>0</v>
      </c>
      <c r="Y1322" s="59"/>
    </row>
    <row r="1323" spans="1:25" ht="24">
      <c r="A1323" s="28" t="s">
        <v>21</v>
      </c>
      <c r="B1323" s="25" t="s">
        <v>931</v>
      </c>
      <c r="C1323" s="25" t="s">
        <v>18</v>
      </c>
      <c r="D1323" s="25" t="s">
        <v>205</v>
      </c>
      <c r="E1323" s="25" t="s">
        <v>22</v>
      </c>
      <c r="F1323" s="24"/>
      <c r="G1323" s="26">
        <f t="shared" ref="G1323:X1323" si="1128">G1324</f>
        <v>395625</v>
      </c>
      <c r="H1323" s="26">
        <f t="shared" si="1128"/>
        <v>0</v>
      </c>
      <c r="I1323" s="26">
        <f t="shared" si="1128"/>
        <v>0</v>
      </c>
      <c r="J1323" s="26">
        <f t="shared" si="1128"/>
        <v>0</v>
      </c>
      <c r="K1323" s="26">
        <f t="shared" si="1128"/>
        <v>395625</v>
      </c>
      <c r="L1323" s="26">
        <f t="shared" si="1128"/>
        <v>0</v>
      </c>
      <c r="M1323" s="26">
        <f t="shared" si="1128"/>
        <v>385154</v>
      </c>
      <c r="N1323" s="26">
        <f t="shared" si="1128"/>
        <v>0</v>
      </c>
      <c r="O1323" s="26">
        <f t="shared" si="1128"/>
        <v>0</v>
      </c>
      <c r="P1323" s="26">
        <f t="shared" si="1128"/>
        <v>0</v>
      </c>
      <c r="Q1323" s="26">
        <f t="shared" si="1128"/>
        <v>385154</v>
      </c>
      <c r="R1323" s="26">
        <f t="shared" si="1128"/>
        <v>0</v>
      </c>
      <c r="S1323" s="26">
        <f t="shared" si="1128"/>
        <v>427307</v>
      </c>
      <c r="T1323" s="26">
        <f t="shared" si="1128"/>
        <v>0</v>
      </c>
      <c r="U1323" s="27">
        <f t="shared" si="1128"/>
        <v>0</v>
      </c>
      <c r="V1323" s="27">
        <f t="shared" si="1128"/>
        <v>0</v>
      </c>
      <c r="W1323" s="27">
        <f t="shared" si="1128"/>
        <v>427307</v>
      </c>
      <c r="X1323" s="27">
        <f t="shared" si="1128"/>
        <v>0</v>
      </c>
      <c r="Y1323" s="59"/>
    </row>
    <row r="1324" spans="1:25" ht="24">
      <c r="A1324" s="28" t="s">
        <v>23</v>
      </c>
      <c r="B1324" s="25" t="s">
        <v>931</v>
      </c>
      <c r="C1324" s="25" t="s">
        <v>18</v>
      </c>
      <c r="D1324" s="25" t="s">
        <v>205</v>
      </c>
      <c r="E1324" s="25" t="s">
        <v>24</v>
      </c>
      <c r="F1324" s="24"/>
      <c r="G1324" s="26">
        <f t="shared" ref="G1324:X1324" si="1129">G1325+G1332</f>
        <v>395625</v>
      </c>
      <c r="H1324" s="26">
        <f t="shared" si="1129"/>
        <v>0</v>
      </c>
      <c r="I1324" s="26">
        <f t="shared" si="1129"/>
        <v>0</v>
      </c>
      <c r="J1324" s="26">
        <f t="shared" si="1129"/>
        <v>0</v>
      </c>
      <c r="K1324" s="26">
        <f t="shared" si="1129"/>
        <v>395625</v>
      </c>
      <c r="L1324" s="26">
        <f t="shared" si="1129"/>
        <v>0</v>
      </c>
      <c r="M1324" s="26">
        <f t="shared" si="1129"/>
        <v>385154</v>
      </c>
      <c r="N1324" s="26">
        <f t="shared" si="1129"/>
        <v>0</v>
      </c>
      <c r="O1324" s="26">
        <f t="shared" si="1129"/>
        <v>0</v>
      </c>
      <c r="P1324" s="26">
        <f t="shared" si="1129"/>
        <v>0</v>
      </c>
      <c r="Q1324" s="26">
        <f t="shared" si="1129"/>
        <v>385154</v>
      </c>
      <c r="R1324" s="26">
        <f t="shared" si="1129"/>
        <v>0</v>
      </c>
      <c r="S1324" s="26">
        <f t="shared" si="1129"/>
        <v>427307</v>
      </c>
      <c r="T1324" s="26">
        <f t="shared" si="1129"/>
        <v>0</v>
      </c>
      <c r="U1324" s="27">
        <f t="shared" si="1129"/>
        <v>0</v>
      </c>
      <c r="V1324" s="27">
        <f t="shared" si="1129"/>
        <v>0</v>
      </c>
      <c r="W1324" s="27">
        <f t="shared" si="1129"/>
        <v>427307</v>
      </c>
      <c r="X1324" s="27">
        <f t="shared" si="1129"/>
        <v>0</v>
      </c>
      <c r="Y1324" s="59"/>
    </row>
    <row r="1325" spans="1:25" ht="24">
      <c r="A1325" s="28" t="s">
        <v>25</v>
      </c>
      <c r="B1325" s="25" t="s">
        <v>931</v>
      </c>
      <c r="C1325" s="25" t="s">
        <v>18</v>
      </c>
      <c r="D1325" s="25" t="s">
        <v>205</v>
      </c>
      <c r="E1325" s="25" t="s">
        <v>26</v>
      </c>
      <c r="F1325" s="24"/>
      <c r="G1325" s="26">
        <f t="shared" ref="G1325:X1325" si="1130">G1326+G1329</f>
        <v>309030</v>
      </c>
      <c r="H1325" s="26">
        <f t="shared" si="1130"/>
        <v>0</v>
      </c>
      <c r="I1325" s="26">
        <f t="shared" si="1130"/>
        <v>0</v>
      </c>
      <c r="J1325" s="26">
        <f t="shared" si="1130"/>
        <v>0</v>
      </c>
      <c r="K1325" s="26">
        <f t="shared" si="1130"/>
        <v>309030</v>
      </c>
      <c r="L1325" s="26">
        <f t="shared" si="1130"/>
        <v>0</v>
      </c>
      <c r="M1325" s="26">
        <f t="shared" si="1130"/>
        <v>321096</v>
      </c>
      <c r="N1325" s="26">
        <f t="shared" si="1130"/>
        <v>0</v>
      </c>
      <c r="O1325" s="26">
        <f t="shared" si="1130"/>
        <v>0</v>
      </c>
      <c r="P1325" s="26">
        <f t="shared" si="1130"/>
        <v>0</v>
      </c>
      <c r="Q1325" s="26">
        <f t="shared" si="1130"/>
        <v>321096</v>
      </c>
      <c r="R1325" s="26">
        <f t="shared" si="1130"/>
        <v>0</v>
      </c>
      <c r="S1325" s="26">
        <f t="shared" si="1130"/>
        <v>333646</v>
      </c>
      <c r="T1325" s="26">
        <f t="shared" si="1130"/>
        <v>0</v>
      </c>
      <c r="U1325" s="27">
        <f t="shared" si="1130"/>
        <v>0</v>
      </c>
      <c r="V1325" s="27">
        <f t="shared" si="1130"/>
        <v>0</v>
      </c>
      <c r="W1325" s="27">
        <f t="shared" si="1130"/>
        <v>333646</v>
      </c>
      <c r="X1325" s="27">
        <f t="shared" si="1130"/>
        <v>0</v>
      </c>
      <c r="Y1325" s="59"/>
    </row>
    <row r="1326" spans="1:25" ht="24">
      <c r="A1326" s="29" t="s">
        <v>933</v>
      </c>
      <c r="B1326" s="25" t="s">
        <v>931</v>
      </c>
      <c r="C1326" s="25" t="s">
        <v>18</v>
      </c>
      <c r="D1326" s="25" t="s">
        <v>205</v>
      </c>
      <c r="E1326" s="25" t="s">
        <v>934</v>
      </c>
      <c r="F1326" s="24"/>
      <c r="G1326" s="26">
        <f t="shared" ref="G1326:H1326" si="1131">SUM(G1327:G1328)</f>
        <v>182715</v>
      </c>
      <c r="H1326" s="26">
        <f t="shared" si="1131"/>
        <v>0</v>
      </c>
      <c r="I1326" s="26">
        <f t="shared" ref="I1326:X1326" si="1132">SUM(I1327:I1328)</f>
        <v>0</v>
      </c>
      <c r="J1326" s="26">
        <f t="shared" si="1132"/>
        <v>0</v>
      </c>
      <c r="K1326" s="26">
        <f t="shared" si="1132"/>
        <v>182715</v>
      </c>
      <c r="L1326" s="26">
        <f t="shared" si="1132"/>
        <v>0</v>
      </c>
      <c r="M1326" s="26">
        <f t="shared" si="1132"/>
        <v>189868</v>
      </c>
      <c r="N1326" s="26">
        <f t="shared" si="1132"/>
        <v>0</v>
      </c>
      <c r="O1326" s="26">
        <f t="shared" si="1132"/>
        <v>0</v>
      </c>
      <c r="P1326" s="26">
        <f t="shared" si="1132"/>
        <v>0</v>
      </c>
      <c r="Q1326" s="26">
        <f t="shared" si="1132"/>
        <v>189868</v>
      </c>
      <c r="R1326" s="26">
        <f t="shared" si="1132"/>
        <v>0</v>
      </c>
      <c r="S1326" s="26">
        <f t="shared" si="1132"/>
        <v>197308</v>
      </c>
      <c r="T1326" s="26">
        <f t="shared" si="1132"/>
        <v>0</v>
      </c>
      <c r="U1326" s="27">
        <f t="shared" si="1132"/>
        <v>0</v>
      </c>
      <c r="V1326" s="27">
        <f t="shared" si="1132"/>
        <v>0</v>
      </c>
      <c r="W1326" s="27">
        <f t="shared" si="1132"/>
        <v>197308</v>
      </c>
      <c r="X1326" s="27">
        <f t="shared" si="1132"/>
        <v>0</v>
      </c>
      <c r="Y1326" s="59"/>
    </row>
    <row r="1327" spans="1:25" ht="48">
      <c r="A1327" s="28" t="s">
        <v>29</v>
      </c>
      <c r="B1327" s="25" t="s">
        <v>931</v>
      </c>
      <c r="C1327" s="25" t="s">
        <v>18</v>
      </c>
      <c r="D1327" s="25" t="s">
        <v>205</v>
      </c>
      <c r="E1327" s="25" t="s">
        <v>934</v>
      </c>
      <c r="F1327" s="24">
        <v>100</v>
      </c>
      <c r="G1327" s="26">
        <v>128900</v>
      </c>
      <c r="H1327" s="26"/>
      <c r="I1327" s="26"/>
      <c r="J1327" s="26"/>
      <c r="K1327" s="26">
        <f>G1327+I1327</f>
        <v>128900</v>
      </c>
      <c r="L1327" s="26">
        <f>H1327+J1327</f>
        <v>0</v>
      </c>
      <c r="M1327" s="26">
        <v>133900</v>
      </c>
      <c r="N1327" s="26"/>
      <c r="O1327" s="26"/>
      <c r="P1327" s="26"/>
      <c r="Q1327" s="26">
        <f>M1327+O1327</f>
        <v>133900</v>
      </c>
      <c r="R1327" s="26">
        <f>N1327+P1327</f>
        <v>0</v>
      </c>
      <c r="S1327" s="26">
        <v>139101</v>
      </c>
      <c r="T1327" s="26"/>
      <c r="U1327" s="27"/>
      <c r="V1327" s="27"/>
      <c r="W1327" s="27">
        <f>S1327+U1327</f>
        <v>139101</v>
      </c>
      <c r="X1327" s="27">
        <f>T1327+V1327</f>
        <v>0</v>
      </c>
      <c r="Y1327" s="59"/>
    </row>
    <row r="1328" spans="1:25" ht="24">
      <c r="A1328" s="28" t="s">
        <v>30</v>
      </c>
      <c r="B1328" s="25" t="s">
        <v>931</v>
      </c>
      <c r="C1328" s="25" t="s">
        <v>18</v>
      </c>
      <c r="D1328" s="25" t="s">
        <v>205</v>
      </c>
      <c r="E1328" s="25" t="s">
        <v>934</v>
      </c>
      <c r="F1328" s="24">
        <v>200</v>
      </c>
      <c r="G1328" s="26">
        <v>53815</v>
      </c>
      <c r="H1328" s="26"/>
      <c r="I1328" s="26"/>
      <c r="J1328" s="26"/>
      <c r="K1328" s="26">
        <f t="shared" ref="K1328:L1328" si="1133">G1328+I1328</f>
        <v>53815</v>
      </c>
      <c r="L1328" s="26">
        <f t="shared" si="1133"/>
        <v>0</v>
      </c>
      <c r="M1328" s="26">
        <v>55968</v>
      </c>
      <c r="N1328" s="26"/>
      <c r="O1328" s="26"/>
      <c r="P1328" s="26"/>
      <c r="Q1328" s="26">
        <f t="shared" ref="Q1328:R1328" si="1134">M1328+O1328</f>
        <v>55968</v>
      </c>
      <c r="R1328" s="26">
        <f t="shared" si="1134"/>
        <v>0</v>
      </c>
      <c r="S1328" s="26">
        <v>58207</v>
      </c>
      <c r="T1328" s="26"/>
      <c r="U1328" s="27"/>
      <c r="V1328" s="27"/>
      <c r="W1328" s="27">
        <f t="shared" ref="W1328:X1334" si="1135">S1328+U1328</f>
        <v>58207</v>
      </c>
      <c r="X1328" s="27">
        <f t="shared" si="1135"/>
        <v>0</v>
      </c>
      <c r="Y1328" s="59"/>
    </row>
    <row r="1329" spans="1:25" ht="24">
      <c r="A1329" s="28" t="s">
        <v>47</v>
      </c>
      <c r="B1329" s="25" t="s">
        <v>931</v>
      </c>
      <c r="C1329" s="25" t="s">
        <v>18</v>
      </c>
      <c r="D1329" s="25" t="s">
        <v>205</v>
      </c>
      <c r="E1329" s="25" t="s">
        <v>48</v>
      </c>
      <c r="F1329" s="24"/>
      <c r="G1329" s="26">
        <f t="shared" ref="G1329:X1329" si="1136">SUM(G1330:G1331)</f>
        <v>126315</v>
      </c>
      <c r="H1329" s="26">
        <f t="shared" si="1136"/>
        <v>0</v>
      </c>
      <c r="I1329" s="26">
        <f t="shared" si="1136"/>
        <v>0</v>
      </c>
      <c r="J1329" s="26">
        <f t="shared" si="1136"/>
        <v>0</v>
      </c>
      <c r="K1329" s="26">
        <f t="shared" si="1136"/>
        <v>126315</v>
      </c>
      <c r="L1329" s="26">
        <f t="shared" si="1136"/>
        <v>0</v>
      </c>
      <c r="M1329" s="26">
        <f t="shared" si="1136"/>
        <v>131228</v>
      </c>
      <c r="N1329" s="26">
        <f t="shared" si="1136"/>
        <v>0</v>
      </c>
      <c r="O1329" s="26">
        <f t="shared" si="1136"/>
        <v>0</v>
      </c>
      <c r="P1329" s="26">
        <f t="shared" si="1136"/>
        <v>0</v>
      </c>
      <c r="Q1329" s="26">
        <f t="shared" si="1136"/>
        <v>131228</v>
      </c>
      <c r="R1329" s="26">
        <f t="shared" si="1136"/>
        <v>0</v>
      </c>
      <c r="S1329" s="26">
        <f t="shared" si="1136"/>
        <v>136338</v>
      </c>
      <c r="T1329" s="26">
        <f t="shared" si="1136"/>
        <v>0</v>
      </c>
      <c r="U1329" s="27">
        <f t="shared" si="1136"/>
        <v>0</v>
      </c>
      <c r="V1329" s="27">
        <f t="shared" si="1136"/>
        <v>0</v>
      </c>
      <c r="W1329" s="27">
        <f t="shared" si="1136"/>
        <v>136338</v>
      </c>
      <c r="X1329" s="27">
        <f t="shared" si="1136"/>
        <v>0</v>
      </c>
      <c r="Y1329" s="59"/>
    </row>
    <row r="1330" spans="1:25" ht="48">
      <c r="A1330" s="28" t="s">
        <v>29</v>
      </c>
      <c r="B1330" s="25" t="s">
        <v>931</v>
      </c>
      <c r="C1330" s="25" t="s">
        <v>18</v>
      </c>
      <c r="D1330" s="25" t="s">
        <v>205</v>
      </c>
      <c r="E1330" s="25" t="s">
        <v>48</v>
      </c>
      <c r="F1330" s="24">
        <v>100</v>
      </c>
      <c r="G1330" s="26">
        <v>72500</v>
      </c>
      <c r="H1330" s="26"/>
      <c r="I1330" s="26"/>
      <c r="J1330" s="26"/>
      <c r="K1330" s="26">
        <f t="shared" ref="K1330:L1331" si="1137">G1330+I1330</f>
        <v>72500</v>
      </c>
      <c r="L1330" s="26">
        <f t="shared" si="1137"/>
        <v>0</v>
      </c>
      <c r="M1330" s="26">
        <v>75260</v>
      </c>
      <c r="N1330" s="26"/>
      <c r="O1330" s="26">
        <v>0</v>
      </c>
      <c r="P1330" s="26"/>
      <c r="Q1330" s="26">
        <f t="shared" ref="Q1330:R1331" si="1138">M1330+O1330</f>
        <v>75260</v>
      </c>
      <c r="R1330" s="26">
        <f t="shared" si="1138"/>
        <v>0</v>
      </c>
      <c r="S1330" s="26">
        <v>78131</v>
      </c>
      <c r="T1330" s="26"/>
      <c r="U1330" s="27">
        <v>0</v>
      </c>
      <c r="V1330" s="27"/>
      <c r="W1330" s="27">
        <f t="shared" si="1135"/>
        <v>78131</v>
      </c>
      <c r="X1330" s="27">
        <f t="shared" si="1135"/>
        <v>0</v>
      </c>
      <c r="Y1330" s="59"/>
    </row>
    <row r="1331" spans="1:25" ht="24">
      <c r="A1331" s="28" t="s">
        <v>30</v>
      </c>
      <c r="B1331" s="25" t="s">
        <v>931</v>
      </c>
      <c r="C1331" s="25" t="s">
        <v>18</v>
      </c>
      <c r="D1331" s="25" t="s">
        <v>205</v>
      </c>
      <c r="E1331" s="25" t="s">
        <v>48</v>
      </c>
      <c r="F1331" s="24">
        <v>200</v>
      </c>
      <c r="G1331" s="26">
        <v>53815</v>
      </c>
      <c r="H1331" s="26"/>
      <c r="I1331" s="26">
        <v>0</v>
      </c>
      <c r="J1331" s="26"/>
      <c r="K1331" s="26">
        <f t="shared" si="1137"/>
        <v>53815</v>
      </c>
      <c r="L1331" s="26">
        <f t="shared" si="1137"/>
        <v>0</v>
      </c>
      <c r="M1331" s="26">
        <v>55968</v>
      </c>
      <c r="N1331" s="26"/>
      <c r="O1331" s="26">
        <v>0</v>
      </c>
      <c r="P1331" s="26"/>
      <c r="Q1331" s="26">
        <f t="shared" si="1138"/>
        <v>55968</v>
      </c>
      <c r="R1331" s="26">
        <f t="shared" si="1138"/>
        <v>0</v>
      </c>
      <c r="S1331" s="26">
        <v>58207</v>
      </c>
      <c r="T1331" s="26"/>
      <c r="U1331" s="27">
        <v>0</v>
      </c>
      <c r="V1331" s="27"/>
      <c r="W1331" s="27">
        <f t="shared" si="1135"/>
        <v>58207</v>
      </c>
      <c r="X1331" s="27">
        <f t="shared" si="1135"/>
        <v>0</v>
      </c>
      <c r="Y1331" s="59"/>
    </row>
    <row r="1332" spans="1:25" ht="48">
      <c r="A1332" s="28" t="s">
        <v>31</v>
      </c>
      <c r="B1332" s="25" t="s">
        <v>931</v>
      </c>
      <c r="C1332" s="25" t="s">
        <v>18</v>
      </c>
      <c r="D1332" s="25" t="s">
        <v>205</v>
      </c>
      <c r="E1332" s="25" t="s">
        <v>32</v>
      </c>
      <c r="F1332" s="24"/>
      <c r="G1332" s="26">
        <f t="shared" ref="G1332:X1332" si="1139">G1333+G1335</f>
        <v>86595</v>
      </c>
      <c r="H1332" s="26">
        <f t="shared" si="1139"/>
        <v>0</v>
      </c>
      <c r="I1332" s="26">
        <f t="shared" si="1139"/>
        <v>0</v>
      </c>
      <c r="J1332" s="26">
        <f t="shared" si="1139"/>
        <v>0</v>
      </c>
      <c r="K1332" s="26">
        <f t="shared" si="1139"/>
        <v>86595</v>
      </c>
      <c r="L1332" s="26">
        <f t="shared" si="1139"/>
        <v>0</v>
      </c>
      <c r="M1332" s="26">
        <f t="shared" si="1139"/>
        <v>64058</v>
      </c>
      <c r="N1332" s="26">
        <f t="shared" si="1139"/>
        <v>0</v>
      </c>
      <c r="O1332" s="26">
        <f t="shared" si="1139"/>
        <v>0</v>
      </c>
      <c r="P1332" s="26">
        <f t="shared" si="1139"/>
        <v>0</v>
      </c>
      <c r="Q1332" s="26">
        <f t="shared" si="1139"/>
        <v>64058</v>
      </c>
      <c r="R1332" s="26">
        <f t="shared" si="1139"/>
        <v>0</v>
      </c>
      <c r="S1332" s="26">
        <f t="shared" si="1139"/>
        <v>93661</v>
      </c>
      <c r="T1332" s="26">
        <f t="shared" si="1139"/>
        <v>0</v>
      </c>
      <c r="U1332" s="27">
        <f t="shared" si="1139"/>
        <v>0</v>
      </c>
      <c r="V1332" s="27">
        <f t="shared" si="1139"/>
        <v>0</v>
      </c>
      <c r="W1332" s="27">
        <f t="shared" si="1139"/>
        <v>93661</v>
      </c>
      <c r="X1332" s="27">
        <f t="shared" si="1139"/>
        <v>0</v>
      </c>
      <c r="Y1332" s="59"/>
    </row>
    <row r="1333" spans="1:25" ht="47.25" customHeight="1">
      <c r="A1333" s="28" t="s">
        <v>33</v>
      </c>
      <c r="B1333" s="25" t="s">
        <v>931</v>
      </c>
      <c r="C1333" s="25" t="s">
        <v>18</v>
      </c>
      <c r="D1333" s="25" t="s">
        <v>205</v>
      </c>
      <c r="E1333" s="25" t="s">
        <v>34</v>
      </c>
      <c r="F1333" s="24"/>
      <c r="G1333" s="26">
        <f>G1334</f>
        <v>50000</v>
      </c>
      <c r="H1333" s="26">
        <f t="shared" ref="H1333:L1333" si="1140">H1334</f>
        <v>0</v>
      </c>
      <c r="I1333" s="26">
        <f t="shared" si="1140"/>
        <v>0</v>
      </c>
      <c r="J1333" s="26">
        <f t="shared" si="1140"/>
        <v>0</v>
      </c>
      <c r="K1333" s="26">
        <f t="shared" si="1140"/>
        <v>50000</v>
      </c>
      <c r="L1333" s="26">
        <f t="shared" si="1140"/>
        <v>0</v>
      </c>
      <c r="M1333" s="26">
        <f>M1334</f>
        <v>26000</v>
      </c>
      <c r="N1333" s="26">
        <f t="shared" ref="N1333:R1333" si="1141">N1334</f>
        <v>0</v>
      </c>
      <c r="O1333" s="26">
        <f t="shared" si="1141"/>
        <v>0</v>
      </c>
      <c r="P1333" s="26">
        <f t="shared" si="1141"/>
        <v>0</v>
      </c>
      <c r="Q1333" s="26">
        <f t="shared" si="1141"/>
        <v>26000</v>
      </c>
      <c r="R1333" s="26">
        <f t="shared" si="1141"/>
        <v>0</v>
      </c>
      <c r="S1333" s="26">
        <f>S1334</f>
        <v>54080</v>
      </c>
      <c r="T1333" s="26">
        <f t="shared" ref="T1333:X1333" si="1142">T1334</f>
        <v>0</v>
      </c>
      <c r="U1333" s="27">
        <f t="shared" si="1142"/>
        <v>0</v>
      </c>
      <c r="V1333" s="27">
        <f t="shared" si="1142"/>
        <v>0</v>
      </c>
      <c r="W1333" s="27">
        <f t="shared" si="1142"/>
        <v>54080</v>
      </c>
      <c r="X1333" s="27">
        <f t="shared" si="1142"/>
        <v>0</v>
      </c>
      <c r="Y1333" s="59"/>
    </row>
    <row r="1334" spans="1:25" ht="48">
      <c r="A1334" s="28" t="s">
        <v>29</v>
      </c>
      <c r="B1334" s="25" t="s">
        <v>931</v>
      </c>
      <c r="C1334" s="25" t="s">
        <v>18</v>
      </c>
      <c r="D1334" s="25" t="s">
        <v>205</v>
      </c>
      <c r="E1334" s="25" t="s">
        <v>34</v>
      </c>
      <c r="F1334" s="24">
        <v>100</v>
      </c>
      <c r="G1334" s="26">
        <v>50000</v>
      </c>
      <c r="H1334" s="26"/>
      <c r="I1334" s="26"/>
      <c r="J1334" s="26"/>
      <c r="K1334" s="26">
        <f t="shared" ref="K1334:L1334" si="1143">G1334+I1334</f>
        <v>50000</v>
      </c>
      <c r="L1334" s="26">
        <f t="shared" si="1143"/>
        <v>0</v>
      </c>
      <c r="M1334" s="26">
        <v>26000</v>
      </c>
      <c r="N1334" s="26"/>
      <c r="O1334" s="26">
        <v>0</v>
      </c>
      <c r="P1334" s="26"/>
      <c r="Q1334" s="26">
        <f t="shared" ref="Q1334:R1334" si="1144">M1334+O1334</f>
        <v>26000</v>
      </c>
      <c r="R1334" s="26">
        <f t="shared" si="1144"/>
        <v>0</v>
      </c>
      <c r="S1334" s="26">
        <v>54080</v>
      </c>
      <c r="T1334" s="26"/>
      <c r="U1334" s="27">
        <v>0</v>
      </c>
      <c r="V1334" s="27"/>
      <c r="W1334" s="27">
        <f t="shared" si="1135"/>
        <v>54080</v>
      </c>
      <c r="X1334" s="27">
        <f t="shared" si="1135"/>
        <v>0</v>
      </c>
      <c r="Y1334" s="59"/>
    </row>
    <row r="1335" spans="1:25">
      <c r="A1335" s="28" t="s">
        <v>52</v>
      </c>
      <c r="B1335" s="25" t="s">
        <v>931</v>
      </c>
      <c r="C1335" s="25" t="s">
        <v>18</v>
      </c>
      <c r="D1335" s="25" t="s">
        <v>205</v>
      </c>
      <c r="E1335" s="25" t="s">
        <v>53</v>
      </c>
      <c r="F1335" s="24"/>
      <c r="G1335" s="26">
        <f t="shared" ref="G1335:X1335" si="1145">G1336</f>
        <v>36595</v>
      </c>
      <c r="H1335" s="26">
        <f t="shared" si="1145"/>
        <v>0</v>
      </c>
      <c r="I1335" s="26">
        <f t="shared" si="1145"/>
        <v>0</v>
      </c>
      <c r="J1335" s="26">
        <f t="shared" si="1145"/>
        <v>0</v>
      </c>
      <c r="K1335" s="26">
        <f t="shared" si="1145"/>
        <v>36595</v>
      </c>
      <c r="L1335" s="26">
        <f t="shared" si="1145"/>
        <v>0</v>
      </c>
      <c r="M1335" s="26">
        <f t="shared" si="1145"/>
        <v>38058</v>
      </c>
      <c r="N1335" s="26">
        <f t="shared" si="1145"/>
        <v>0</v>
      </c>
      <c r="O1335" s="26">
        <f t="shared" si="1145"/>
        <v>0</v>
      </c>
      <c r="P1335" s="26">
        <f t="shared" si="1145"/>
        <v>0</v>
      </c>
      <c r="Q1335" s="26">
        <f t="shared" si="1145"/>
        <v>38058</v>
      </c>
      <c r="R1335" s="26">
        <f t="shared" si="1145"/>
        <v>0</v>
      </c>
      <c r="S1335" s="26">
        <f t="shared" si="1145"/>
        <v>39581</v>
      </c>
      <c r="T1335" s="26">
        <f t="shared" si="1145"/>
        <v>0</v>
      </c>
      <c r="U1335" s="27">
        <f t="shared" si="1145"/>
        <v>0</v>
      </c>
      <c r="V1335" s="27">
        <f t="shared" si="1145"/>
        <v>0</v>
      </c>
      <c r="W1335" s="27">
        <f t="shared" si="1145"/>
        <v>39581</v>
      </c>
      <c r="X1335" s="27">
        <f t="shared" si="1145"/>
        <v>0</v>
      </c>
      <c r="Y1335" s="59"/>
    </row>
    <row r="1336" spans="1:25" ht="24">
      <c r="A1336" s="28" t="s">
        <v>30</v>
      </c>
      <c r="B1336" s="25" t="s">
        <v>931</v>
      </c>
      <c r="C1336" s="25" t="s">
        <v>18</v>
      </c>
      <c r="D1336" s="25" t="s">
        <v>205</v>
      </c>
      <c r="E1336" s="25" t="s">
        <v>53</v>
      </c>
      <c r="F1336" s="24">
        <v>200</v>
      </c>
      <c r="G1336" s="26">
        <v>36595</v>
      </c>
      <c r="H1336" s="26"/>
      <c r="I1336" s="26"/>
      <c r="J1336" s="26"/>
      <c r="K1336" s="26">
        <f t="shared" ref="K1336:L1336" si="1146">G1336+I1336</f>
        <v>36595</v>
      </c>
      <c r="L1336" s="26">
        <f t="shared" si="1146"/>
        <v>0</v>
      </c>
      <c r="M1336" s="26">
        <v>38058</v>
      </c>
      <c r="N1336" s="26"/>
      <c r="O1336" s="26"/>
      <c r="P1336" s="26"/>
      <c r="Q1336" s="26">
        <f t="shared" ref="Q1336:R1336" si="1147">M1336+O1336</f>
        <v>38058</v>
      </c>
      <c r="R1336" s="26">
        <f t="shared" si="1147"/>
        <v>0</v>
      </c>
      <c r="S1336" s="26">
        <v>39581</v>
      </c>
      <c r="T1336" s="26"/>
      <c r="U1336" s="27"/>
      <c r="V1336" s="27"/>
      <c r="W1336" s="27">
        <f t="shared" ref="W1336:X1336" si="1148">S1336+U1336</f>
        <v>39581</v>
      </c>
      <c r="X1336" s="27">
        <f t="shared" si="1148"/>
        <v>0</v>
      </c>
      <c r="Y1336" s="59"/>
    </row>
    <row r="1337" spans="1:25">
      <c r="A1337" s="28" t="s">
        <v>35</v>
      </c>
      <c r="B1337" s="25" t="s">
        <v>931</v>
      </c>
      <c r="C1337" s="25" t="s">
        <v>18</v>
      </c>
      <c r="D1337" s="25" t="s">
        <v>205</v>
      </c>
      <c r="E1337" s="25" t="s">
        <v>36</v>
      </c>
      <c r="F1337" s="24"/>
      <c r="G1337" s="26">
        <f t="shared" ref="G1337:X1337" si="1149">G1338</f>
        <v>3654061.84</v>
      </c>
      <c r="H1337" s="26">
        <f t="shared" si="1149"/>
        <v>0</v>
      </c>
      <c r="I1337" s="26">
        <f t="shared" si="1149"/>
        <v>0</v>
      </c>
      <c r="J1337" s="26">
        <f t="shared" si="1149"/>
        <v>0</v>
      </c>
      <c r="K1337" s="26">
        <f t="shared" si="1149"/>
        <v>3654061.84</v>
      </c>
      <c r="L1337" s="26">
        <f t="shared" si="1149"/>
        <v>0</v>
      </c>
      <c r="M1337" s="26">
        <f t="shared" si="1149"/>
        <v>3654061.84</v>
      </c>
      <c r="N1337" s="26">
        <f t="shared" si="1149"/>
        <v>0</v>
      </c>
      <c r="O1337" s="26">
        <f t="shared" si="1149"/>
        <v>0</v>
      </c>
      <c r="P1337" s="26">
        <f t="shared" si="1149"/>
        <v>0</v>
      </c>
      <c r="Q1337" s="26">
        <f t="shared" si="1149"/>
        <v>3654061.84</v>
      </c>
      <c r="R1337" s="26">
        <f t="shared" si="1149"/>
        <v>0</v>
      </c>
      <c r="S1337" s="26">
        <f t="shared" si="1149"/>
        <v>3654061.84</v>
      </c>
      <c r="T1337" s="26">
        <f t="shared" si="1149"/>
        <v>0</v>
      </c>
      <c r="U1337" s="27">
        <f t="shared" si="1149"/>
        <v>0</v>
      </c>
      <c r="V1337" s="27">
        <f t="shared" si="1149"/>
        <v>0</v>
      </c>
      <c r="W1337" s="27">
        <f t="shared" si="1149"/>
        <v>3654061.84</v>
      </c>
      <c r="X1337" s="27">
        <f t="shared" si="1149"/>
        <v>0</v>
      </c>
      <c r="Y1337" s="59"/>
    </row>
    <row r="1338" spans="1:25" ht="24">
      <c r="A1338" s="29" t="s">
        <v>935</v>
      </c>
      <c r="B1338" s="25" t="s">
        <v>931</v>
      </c>
      <c r="C1338" s="25" t="s">
        <v>18</v>
      </c>
      <c r="D1338" s="25" t="s">
        <v>205</v>
      </c>
      <c r="E1338" s="25" t="s">
        <v>936</v>
      </c>
      <c r="F1338" s="25"/>
      <c r="G1338" s="26">
        <f t="shared" ref="G1338:X1338" si="1150">G1341+G1339</f>
        <v>3654061.84</v>
      </c>
      <c r="H1338" s="26">
        <f t="shared" si="1150"/>
        <v>0</v>
      </c>
      <c r="I1338" s="26">
        <f t="shared" si="1150"/>
        <v>0</v>
      </c>
      <c r="J1338" s="26">
        <f t="shared" si="1150"/>
        <v>0</v>
      </c>
      <c r="K1338" s="26">
        <f t="shared" si="1150"/>
        <v>3654061.84</v>
      </c>
      <c r="L1338" s="26">
        <f t="shared" si="1150"/>
        <v>0</v>
      </c>
      <c r="M1338" s="26">
        <f t="shared" si="1150"/>
        <v>3654061.84</v>
      </c>
      <c r="N1338" s="26">
        <f t="shared" si="1150"/>
        <v>0</v>
      </c>
      <c r="O1338" s="26">
        <f t="shared" si="1150"/>
        <v>0</v>
      </c>
      <c r="P1338" s="26">
        <f t="shared" si="1150"/>
        <v>0</v>
      </c>
      <c r="Q1338" s="26">
        <f t="shared" si="1150"/>
        <v>3654061.84</v>
      </c>
      <c r="R1338" s="26">
        <f t="shared" si="1150"/>
        <v>0</v>
      </c>
      <c r="S1338" s="26">
        <f t="shared" si="1150"/>
        <v>3654061.84</v>
      </c>
      <c r="T1338" s="26">
        <f t="shared" si="1150"/>
        <v>0</v>
      </c>
      <c r="U1338" s="27">
        <f t="shared" si="1150"/>
        <v>0</v>
      </c>
      <c r="V1338" s="27">
        <f t="shared" si="1150"/>
        <v>0</v>
      </c>
      <c r="W1338" s="27">
        <f t="shared" si="1150"/>
        <v>3654061.84</v>
      </c>
      <c r="X1338" s="27">
        <f t="shared" si="1150"/>
        <v>0</v>
      </c>
      <c r="Y1338" s="59"/>
    </row>
    <row r="1339" spans="1:25" ht="24">
      <c r="A1339" s="29" t="s">
        <v>937</v>
      </c>
      <c r="B1339" s="25" t="s">
        <v>931</v>
      </c>
      <c r="C1339" s="25" t="s">
        <v>18</v>
      </c>
      <c r="D1339" s="25" t="s">
        <v>205</v>
      </c>
      <c r="E1339" s="25" t="s">
        <v>938</v>
      </c>
      <c r="F1339" s="25"/>
      <c r="G1339" s="26">
        <f t="shared" ref="G1339:X1339" si="1151">G1340</f>
        <v>2256299.34</v>
      </c>
      <c r="H1339" s="26">
        <f t="shared" si="1151"/>
        <v>0</v>
      </c>
      <c r="I1339" s="26">
        <f t="shared" si="1151"/>
        <v>0</v>
      </c>
      <c r="J1339" s="26">
        <f t="shared" si="1151"/>
        <v>0</v>
      </c>
      <c r="K1339" s="26">
        <f t="shared" si="1151"/>
        <v>2256299.34</v>
      </c>
      <c r="L1339" s="26">
        <f t="shared" si="1151"/>
        <v>0</v>
      </c>
      <c r="M1339" s="26">
        <f t="shared" si="1151"/>
        <v>2256299.34</v>
      </c>
      <c r="N1339" s="26">
        <f t="shared" si="1151"/>
        <v>0</v>
      </c>
      <c r="O1339" s="26">
        <f t="shared" si="1151"/>
        <v>0</v>
      </c>
      <c r="P1339" s="26">
        <f t="shared" si="1151"/>
        <v>0</v>
      </c>
      <c r="Q1339" s="26">
        <f t="shared" si="1151"/>
        <v>2256299.34</v>
      </c>
      <c r="R1339" s="26">
        <f t="shared" si="1151"/>
        <v>0</v>
      </c>
      <c r="S1339" s="26">
        <f t="shared" si="1151"/>
        <v>2256299.34</v>
      </c>
      <c r="T1339" s="26">
        <f t="shared" si="1151"/>
        <v>0</v>
      </c>
      <c r="U1339" s="27">
        <f t="shared" si="1151"/>
        <v>0</v>
      </c>
      <c r="V1339" s="27">
        <f t="shared" si="1151"/>
        <v>0</v>
      </c>
      <c r="W1339" s="27">
        <f t="shared" si="1151"/>
        <v>2256299.34</v>
      </c>
      <c r="X1339" s="27">
        <f t="shared" si="1151"/>
        <v>0</v>
      </c>
      <c r="Y1339" s="59"/>
    </row>
    <row r="1340" spans="1:25" ht="48">
      <c r="A1340" s="28" t="s">
        <v>29</v>
      </c>
      <c r="B1340" s="25" t="s">
        <v>931</v>
      </c>
      <c r="C1340" s="25" t="s">
        <v>18</v>
      </c>
      <c r="D1340" s="25" t="s">
        <v>205</v>
      </c>
      <c r="E1340" s="25" t="s">
        <v>938</v>
      </c>
      <c r="F1340" s="25" t="s">
        <v>854</v>
      </c>
      <c r="G1340" s="26">
        <v>2256299.34</v>
      </c>
      <c r="H1340" s="26"/>
      <c r="I1340" s="26"/>
      <c r="J1340" s="26"/>
      <c r="K1340" s="26">
        <f t="shared" ref="K1340:L1340" si="1152">G1340+I1340</f>
        <v>2256299.34</v>
      </c>
      <c r="L1340" s="26">
        <f t="shared" si="1152"/>
        <v>0</v>
      </c>
      <c r="M1340" s="26">
        <v>2256299.34</v>
      </c>
      <c r="N1340" s="26"/>
      <c r="O1340" s="26"/>
      <c r="P1340" s="26"/>
      <c r="Q1340" s="26">
        <f t="shared" ref="Q1340:R1340" si="1153">M1340+O1340</f>
        <v>2256299.34</v>
      </c>
      <c r="R1340" s="26">
        <f t="shared" si="1153"/>
        <v>0</v>
      </c>
      <c r="S1340" s="26">
        <v>2256299.34</v>
      </c>
      <c r="T1340" s="26"/>
      <c r="U1340" s="26"/>
      <c r="V1340" s="27"/>
      <c r="W1340" s="27">
        <f t="shared" ref="W1340:X1342" si="1154">S1340+U1340</f>
        <v>2256299.34</v>
      </c>
      <c r="X1340" s="27">
        <f t="shared" si="1154"/>
        <v>0</v>
      </c>
      <c r="Y1340" s="59"/>
    </row>
    <row r="1341" spans="1:25" ht="24">
      <c r="A1341" s="28" t="s">
        <v>55</v>
      </c>
      <c r="B1341" s="25" t="s">
        <v>931</v>
      </c>
      <c r="C1341" s="25" t="s">
        <v>18</v>
      </c>
      <c r="D1341" s="25" t="s">
        <v>205</v>
      </c>
      <c r="E1341" s="25" t="s">
        <v>939</v>
      </c>
      <c r="F1341" s="24"/>
      <c r="G1341" s="26">
        <f t="shared" ref="G1341:X1341" si="1155">G1342</f>
        <v>1397762.5</v>
      </c>
      <c r="H1341" s="26">
        <f t="shared" si="1155"/>
        <v>0</v>
      </c>
      <c r="I1341" s="26">
        <f t="shared" si="1155"/>
        <v>0</v>
      </c>
      <c r="J1341" s="26">
        <f t="shared" si="1155"/>
        <v>0</v>
      </c>
      <c r="K1341" s="26">
        <f t="shared" si="1155"/>
        <v>1397762.5</v>
      </c>
      <c r="L1341" s="26">
        <f t="shared" si="1155"/>
        <v>0</v>
      </c>
      <c r="M1341" s="26">
        <f t="shared" si="1155"/>
        <v>1397762.5</v>
      </c>
      <c r="N1341" s="26">
        <f t="shared" si="1155"/>
        <v>0</v>
      </c>
      <c r="O1341" s="26">
        <f t="shared" si="1155"/>
        <v>0</v>
      </c>
      <c r="P1341" s="26">
        <f t="shared" si="1155"/>
        <v>0</v>
      </c>
      <c r="Q1341" s="26">
        <f t="shared" si="1155"/>
        <v>1397762.5</v>
      </c>
      <c r="R1341" s="26">
        <f t="shared" si="1155"/>
        <v>0</v>
      </c>
      <c r="S1341" s="26">
        <f t="shared" si="1155"/>
        <v>1397762.5</v>
      </c>
      <c r="T1341" s="26">
        <f t="shared" si="1155"/>
        <v>0</v>
      </c>
      <c r="U1341" s="27">
        <f t="shared" si="1155"/>
        <v>0</v>
      </c>
      <c r="V1341" s="27">
        <f t="shared" si="1155"/>
        <v>0</v>
      </c>
      <c r="W1341" s="27">
        <f t="shared" si="1155"/>
        <v>1397762.5</v>
      </c>
      <c r="X1341" s="27">
        <f t="shared" si="1155"/>
        <v>0</v>
      </c>
      <c r="Y1341" s="59"/>
    </row>
    <row r="1342" spans="1:25" ht="48">
      <c r="A1342" s="28" t="s">
        <v>29</v>
      </c>
      <c r="B1342" s="25" t="s">
        <v>931</v>
      </c>
      <c r="C1342" s="25" t="s">
        <v>18</v>
      </c>
      <c r="D1342" s="25" t="s">
        <v>205</v>
      </c>
      <c r="E1342" s="25" t="s">
        <v>939</v>
      </c>
      <c r="F1342" s="24">
        <v>100</v>
      </c>
      <c r="G1342" s="26">
        <v>1397762.5</v>
      </c>
      <c r="H1342" s="26"/>
      <c r="I1342" s="26"/>
      <c r="J1342" s="26"/>
      <c r="K1342" s="26">
        <f t="shared" ref="K1342:L1342" si="1156">G1342+I1342</f>
        <v>1397762.5</v>
      </c>
      <c r="L1342" s="26">
        <f t="shared" si="1156"/>
        <v>0</v>
      </c>
      <c r="M1342" s="26">
        <v>1397762.5</v>
      </c>
      <c r="N1342" s="26"/>
      <c r="O1342" s="26"/>
      <c r="P1342" s="26"/>
      <c r="Q1342" s="26">
        <f t="shared" ref="Q1342:R1342" si="1157">M1342+O1342</f>
        <v>1397762.5</v>
      </c>
      <c r="R1342" s="26">
        <f t="shared" si="1157"/>
        <v>0</v>
      </c>
      <c r="S1342" s="26">
        <v>1397762.5</v>
      </c>
      <c r="T1342" s="26"/>
      <c r="U1342" s="26"/>
      <c r="V1342" s="27"/>
      <c r="W1342" s="27">
        <f t="shared" si="1154"/>
        <v>1397762.5</v>
      </c>
      <c r="X1342" s="27">
        <f t="shared" si="1154"/>
        <v>0</v>
      </c>
      <c r="Y1342" s="59"/>
    </row>
    <row r="1343" spans="1:25">
      <c r="A1343" s="28" t="s">
        <v>70</v>
      </c>
      <c r="B1343" s="25" t="s">
        <v>931</v>
      </c>
      <c r="C1343" s="25" t="s">
        <v>18</v>
      </c>
      <c r="D1343" s="25" t="s">
        <v>71</v>
      </c>
      <c r="E1343" s="25"/>
      <c r="F1343" s="24"/>
      <c r="G1343" s="26">
        <f t="shared" ref="G1343:X1343" si="1158">G1344+G1355</f>
        <v>338546</v>
      </c>
      <c r="H1343" s="26">
        <f t="shared" si="1158"/>
        <v>0</v>
      </c>
      <c r="I1343" s="26">
        <f t="shared" si="1158"/>
        <v>0</v>
      </c>
      <c r="J1343" s="26">
        <f t="shared" si="1158"/>
        <v>0</v>
      </c>
      <c r="K1343" s="26">
        <f t="shared" si="1158"/>
        <v>338546</v>
      </c>
      <c r="L1343" s="26">
        <f t="shared" si="1158"/>
        <v>0</v>
      </c>
      <c r="M1343" s="26">
        <f t="shared" si="1158"/>
        <v>349161</v>
      </c>
      <c r="N1343" s="26">
        <f t="shared" si="1158"/>
        <v>0</v>
      </c>
      <c r="O1343" s="26">
        <f t="shared" si="1158"/>
        <v>0</v>
      </c>
      <c r="P1343" s="26">
        <f t="shared" si="1158"/>
        <v>0</v>
      </c>
      <c r="Q1343" s="26">
        <f t="shared" si="1158"/>
        <v>349161</v>
      </c>
      <c r="R1343" s="26">
        <f t="shared" si="1158"/>
        <v>0</v>
      </c>
      <c r="S1343" s="26">
        <f t="shared" si="1158"/>
        <v>362727</v>
      </c>
      <c r="T1343" s="26">
        <f t="shared" si="1158"/>
        <v>0</v>
      </c>
      <c r="U1343" s="26">
        <f t="shared" si="1158"/>
        <v>0</v>
      </c>
      <c r="V1343" s="26">
        <f t="shared" si="1158"/>
        <v>0</v>
      </c>
      <c r="W1343" s="26">
        <f t="shared" si="1158"/>
        <v>362727</v>
      </c>
      <c r="X1343" s="26">
        <f t="shared" si="1158"/>
        <v>0</v>
      </c>
      <c r="Y1343" s="59"/>
    </row>
    <row r="1344" spans="1:25" ht="24">
      <c r="A1344" s="28" t="s">
        <v>21</v>
      </c>
      <c r="B1344" s="25" t="s">
        <v>931</v>
      </c>
      <c r="C1344" s="25" t="s">
        <v>18</v>
      </c>
      <c r="D1344" s="25" t="s">
        <v>71</v>
      </c>
      <c r="E1344" s="25" t="s">
        <v>22</v>
      </c>
      <c r="F1344" s="24"/>
      <c r="G1344" s="26">
        <f>G1345</f>
        <v>328546</v>
      </c>
      <c r="H1344" s="26">
        <f t="shared" ref="H1344:L1344" si="1159">H1345</f>
        <v>0</v>
      </c>
      <c r="I1344" s="26">
        <f t="shared" si="1159"/>
        <v>0</v>
      </c>
      <c r="J1344" s="26">
        <f t="shared" si="1159"/>
        <v>0</v>
      </c>
      <c r="K1344" s="26">
        <f t="shared" si="1159"/>
        <v>328546</v>
      </c>
      <c r="L1344" s="26">
        <f t="shared" si="1159"/>
        <v>0</v>
      </c>
      <c r="M1344" s="26">
        <f>M1345</f>
        <v>339161</v>
      </c>
      <c r="N1344" s="26">
        <f t="shared" ref="N1344:R1344" si="1160">N1345</f>
        <v>0</v>
      </c>
      <c r="O1344" s="26">
        <f t="shared" si="1160"/>
        <v>0</v>
      </c>
      <c r="P1344" s="26">
        <f t="shared" si="1160"/>
        <v>0</v>
      </c>
      <c r="Q1344" s="26">
        <f t="shared" si="1160"/>
        <v>339161</v>
      </c>
      <c r="R1344" s="26">
        <f t="shared" si="1160"/>
        <v>0</v>
      </c>
      <c r="S1344" s="26">
        <f>S1345</f>
        <v>352727</v>
      </c>
      <c r="T1344" s="26">
        <f t="shared" ref="T1344:X1344" si="1161">T1345</f>
        <v>0</v>
      </c>
      <c r="U1344" s="27">
        <f t="shared" si="1161"/>
        <v>0</v>
      </c>
      <c r="V1344" s="27">
        <f t="shared" si="1161"/>
        <v>0</v>
      </c>
      <c r="W1344" s="27">
        <f t="shared" si="1161"/>
        <v>352727</v>
      </c>
      <c r="X1344" s="27">
        <f t="shared" si="1161"/>
        <v>0</v>
      </c>
      <c r="Y1344" s="59"/>
    </row>
    <row r="1345" spans="1:25" ht="24">
      <c r="A1345" s="28" t="s">
        <v>80</v>
      </c>
      <c r="B1345" s="25" t="s">
        <v>931</v>
      </c>
      <c r="C1345" s="25" t="s">
        <v>18</v>
      </c>
      <c r="D1345" s="25" t="s">
        <v>71</v>
      </c>
      <c r="E1345" s="25" t="s">
        <v>81</v>
      </c>
      <c r="F1345" s="24"/>
      <c r="G1345" s="26">
        <f t="shared" ref="G1345:X1345" si="1162">G1346+G1352+G1349</f>
        <v>328546</v>
      </c>
      <c r="H1345" s="26">
        <f t="shared" si="1162"/>
        <v>0</v>
      </c>
      <c r="I1345" s="26">
        <f t="shared" si="1162"/>
        <v>0</v>
      </c>
      <c r="J1345" s="26">
        <f t="shared" si="1162"/>
        <v>0</v>
      </c>
      <c r="K1345" s="26">
        <f t="shared" si="1162"/>
        <v>328546</v>
      </c>
      <c r="L1345" s="26">
        <f t="shared" si="1162"/>
        <v>0</v>
      </c>
      <c r="M1345" s="26">
        <f t="shared" si="1162"/>
        <v>339161</v>
      </c>
      <c r="N1345" s="26">
        <f t="shared" si="1162"/>
        <v>0</v>
      </c>
      <c r="O1345" s="26">
        <f t="shared" si="1162"/>
        <v>0</v>
      </c>
      <c r="P1345" s="26">
        <f t="shared" si="1162"/>
        <v>0</v>
      </c>
      <c r="Q1345" s="26">
        <f t="shared" si="1162"/>
        <v>339161</v>
      </c>
      <c r="R1345" s="26">
        <f t="shared" si="1162"/>
        <v>0</v>
      </c>
      <c r="S1345" s="26">
        <f t="shared" si="1162"/>
        <v>352727</v>
      </c>
      <c r="T1345" s="26">
        <f t="shared" si="1162"/>
        <v>0</v>
      </c>
      <c r="U1345" s="26">
        <f t="shared" si="1162"/>
        <v>0</v>
      </c>
      <c r="V1345" s="26">
        <f t="shared" si="1162"/>
        <v>0</v>
      </c>
      <c r="W1345" s="26">
        <f t="shared" si="1162"/>
        <v>352727</v>
      </c>
      <c r="X1345" s="26">
        <f t="shared" si="1162"/>
        <v>0</v>
      </c>
      <c r="Y1345" s="59"/>
    </row>
    <row r="1346" spans="1:25" ht="48">
      <c r="A1346" s="28" t="s">
        <v>82</v>
      </c>
      <c r="B1346" s="25" t="s">
        <v>931</v>
      </c>
      <c r="C1346" s="25" t="s">
        <v>18</v>
      </c>
      <c r="D1346" s="25" t="s">
        <v>71</v>
      </c>
      <c r="E1346" s="25" t="s">
        <v>83</v>
      </c>
      <c r="F1346" s="24"/>
      <c r="G1346" s="26">
        <f t="shared" ref="G1346:V1347" si="1163">G1347</f>
        <v>194146</v>
      </c>
      <c r="H1346" s="26">
        <f t="shared" si="1163"/>
        <v>0</v>
      </c>
      <c r="I1346" s="26">
        <f t="shared" si="1163"/>
        <v>0</v>
      </c>
      <c r="J1346" s="26">
        <f t="shared" si="1163"/>
        <v>0</v>
      </c>
      <c r="K1346" s="26">
        <f t="shared" si="1163"/>
        <v>194146</v>
      </c>
      <c r="L1346" s="26">
        <f t="shared" si="1163"/>
        <v>0</v>
      </c>
      <c r="M1346" s="26">
        <f t="shared" si="1163"/>
        <v>199385</v>
      </c>
      <c r="N1346" s="26">
        <f t="shared" si="1163"/>
        <v>0</v>
      </c>
      <c r="O1346" s="26">
        <f t="shared" si="1163"/>
        <v>0</v>
      </c>
      <c r="P1346" s="26">
        <f t="shared" si="1163"/>
        <v>0</v>
      </c>
      <c r="Q1346" s="26">
        <f t="shared" si="1163"/>
        <v>199385</v>
      </c>
      <c r="R1346" s="26">
        <f t="shared" si="1163"/>
        <v>0</v>
      </c>
      <c r="S1346" s="26">
        <f t="shared" si="1163"/>
        <v>207360</v>
      </c>
      <c r="T1346" s="26">
        <f t="shared" si="1163"/>
        <v>0</v>
      </c>
      <c r="U1346" s="27">
        <f t="shared" si="1163"/>
        <v>0</v>
      </c>
      <c r="V1346" s="27">
        <f t="shared" si="1163"/>
        <v>0</v>
      </c>
      <c r="W1346" s="27">
        <f t="shared" ref="W1346:X1347" si="1164">W1347</f>
        <v>207360</v>
      </c>
      <c r="X1346" s="27">
        <f t="shared" si="1164"/>
        <v>0</v>
      </c>
      <c r="Y1346" s="59"/>
    </row>
    <row r="1347" spans="1:25" ht="36">
      <c r="A1347" s="28" t="s">
        <v>84</v>
      </c>
      <c r="B1347" s="25" t="s">
        <v>931</v>
      </c>
      <c r="C1347" s="25" t="s">
        <v>18</v>
      </c>
      <c r="D1347" s="25" t="s">
        <v>71</v>
      </c>
      <c r="E1347" s="25" t="s">
        <v>85</v>
      </c>
      <c r="F1347" s="24"/>
      <c r="G1347" s="26">
        <f t="shared" si="1163"/>
        <v>194146</v>
      </c>
      <c r="H1347" s="26">
        <f t="shared" si="1163"/>
        <v>0</v>
      </c>
      <c r="I1347" s="26">
        <f t="shared" si="1163"/>
        <v>0</v>
      </c>
      <c r="J1347" s="26">
        <f t="shared" si="1163"/>
        <v>0</v>
      </c>
      <c r="K1347" s="26">
        <f t="shared" si="1163"/>
        <v>194146</v>
      </c>
      <c r="L1347" s="26">
        <f t="shared" si="1163"/>
        <v>0</v>
      </c>
      <c r="M1347" s="26">
        <f t="shared" si="1163"/>
        <v>199385</v>
      </c>
      <c r="N1347" s="26">
        <f t="shared" si="1163"/>
        <v>0</v>
      </c>
      <c r="O1347" s="26">
        <f t="shared" si="1163"/>
        <v>0</v>
      </c>
      <c r="P1347" s="26">
        <f t="shared" si="1163"/>
        <v>0</v>
      </c>
      <c r="Q1347" s="26">
        <f t="shared" si="1163"/>
        <v>199385</v>
      </c>
      <c r="R1347" s="26">
        <f t="shared" si="1163"/>
        <v>0</v>
      </c>
      <c r="S1347" s="26">
        <f t="shared" si="1163"/>
        <v>207360</v>
      </c>
      <c r="T1347" s="26">
        <f t="shared" si="1163"/>
        <v>0</v>
      </c>
      <c r="U1347" s="27">
        <f t="shared" si="1163"/>
        <v>0</v>
      </c>
      <c r="V1347" s="27">
        <f t="shared" si="1163"/>
        <v>0</v>
      </c>
      <c r="W1347" s="27">
        <f t="shared" si="1164"/>
        <v>207360</v>
      </c>
      <c r="X1347" s="27">
        <f t="shared" si="1164"/>
        <v>0</v>
      </c>
      <c r="Y1347" s="59"/>
    </row>
    <row r="1348" spans="1:25" ht="24">
      <c r="A1348" s="28" t="s">
        <v>30</v>
      </c>
      <c r="B1348" s="25" t="s">
        <v>931</v>
      </c>
      <c r="C1348" s="25" t="s">
        <v>18</v>
      </c>
      <c r="D1348" s="25" t="s">
        <v>71</v>
      </c>
      <c r="E1348" s="25" t="s">
        <v>85</v>
      </c>
      <c r="F1348" s="24">
        <v>200</v>
      </c>
      <c r="G1348" s="26">
        <v>194146</v>
      </c>
      <c r="H1348" s="26"/>
      <c r="I1348" s="26"/>
      <c r="J1348" s="26"/>
      <c r="K1348" s="26">
        <f>G1348+I1348</f>
        <v>194146</v>
      </c>
      <c r="L1348" s="26">
        <f>H1348+J1348</f>
        <v>0</v>
      </c>
      <c r="M1348" s="26">
        <v>199385</v>
      </c>
      <c r="N1348" s="26"/>
      <c r="O1348" s="26"/>
      <c r="P1348" s="26"/>
      <c r="Q1348" s="26">
        <f>M1348+O1348</f>
        <v>199385</v>
      </c>
      <c r="R1348" s="26">
        <f>N1348+P1348</f>
        <v>0</v>
      </c>
      <c r="S1348" s="26">
        <v>207360</v>
      </c>
      <c r="T1348" s="26"/>
      <c r="U1348" s="27"/>
      <c r="V1348" s="27"/>
      <c r="W1348" s="27">
        <f>S1348+U1348</f>
        <v>207360</v>
      </c>
      <c r="X1348" s="27">
        <f>T1348+V1348</f>
        <v>0</v>
      </c>
      <c r="Y1348" s="59"/>
    </row>
    <row r="1349" spans="1:25" ht="36" hidden="1">
      <c r="A1349" s="28" t="s">
        <v>86</v>
      </c>
      <c r="B1349" s="25" t="s">
        <v>931</v>
      </c>
      <c r="C1349" s="25" t="s">
        <v>18</v>
      </c>
      <c r="D1349" s="25" t="s">
        <v>71</v>
      </c>
      <c r="E1349" s="25" t="s">
        <v>87</v>
      </c>
      <c r="F1349" s="24"/>
      <c r="G1349" s="26">
        <f t="shared" ref="G1349:X1350" si="1165">G1350</f>
        <v>0</v>
      </c>
      <c r="H1349" s="26">
        <f t="shared" si="1165"/>
        <v>0</v>
      </c>
      <c r="I1349" s="26">
        <f t="shared" si="1165"/>
        <v>0</v>
      </c>
      <c r="J1349" s="26">
        <f t="shared" si="1165"/>
        <v>0</v>
      </c>
      <c r="K1349" s="26">
        <f t="shared" si="1165"/>
        <v>0</v>
      </c>
      <c r="L1349" s="26">
        <f t="shared" si="1165"/>
        <v>0</v>
      </c>
      <c r="M1349" s="26">
        <f t="shared" si="1165"/>
        <v>0</v>
      </c>
      <c r="N1349" s="26">
        <f t="shared" si="1165"/>
        <v>0</v>
      </c>
      <c r="O1349" s="26">
        <f t="shared" si="1165"/>
        <v>0</v>
      </c>
      <c r="P1349" s="26">
        <f t="shared" si="1165"/>
        <v>0</v>
      </c>
      <c r="Q1349" s="26">
        <f t="shared" si="1165"/>
        <v>0</v>
      </c>
      <c r="R1349" s="26">
        <f t="shared" si="1165"/>
        <v>0</v>
      </c>
      <c r="S1349" s="26">
        <f t="shared" si="1165"/>
        <v>0</v>
      </c>
      <c r="T1349" s="26">
        <f t="shared" si="1165"/>
        <v>0</v>
      </c>
      <c r="U1349" s="26">
        <f t="shared" si="1165"/>
        <v>0</v>
      </c>
      <c r="V1349" s="26">
        <f t="shared" si="1165"/>
        <v>0</v>
      </c>
      <c r="W1349" s="26">
        <f t="shared" si="1165"/>
        <v>0</v>
      </c>
      <c r="X1349" s="26">
        <f t="shared" si="1165"/>
        <v>0</v>
      </c>
      <c r="Y1349" s="59"/>
    </row>
    <row r="1350" spans="1:25" ht="36" hidden="1">
      <c r="A1350" s="29" t="s">
        <v>88</v>
      </c>
      <c r="B1350" s="25" t="s">
        <v>931</v>
      </c>
      <c r="C1350" s="25" t="s">
        <v>18</v>
      </c>
      <c r="D1350" s="25" t="s">
        <v>71</v>
      </c>
      <c r="E1350" s="25" t="s">
        <v>89</v>
      </c>
      <c r="F1350" s="24"/>
      <c r="G1350" s="26">
        <f t="shared" si="1165"/>
        <v>0</v>
      </c>
      <c r="H1350" s="26">
        <f t="shared" si="1165"/>
        <v>0</v>
      </c>
      <c r="I1350" s="26">
        <f t="shared" si="1165"/>
        <v>0</v>
      </c>
      <c r="J1350" s="26">
        <f t="shared" si="1165"/>
        <v>0</v>
      </c>
      <c r="K1350" s="26">
        <f t="shared" si="1165"/>
        <v>0</v>
      </c>
      <c r="L1350" s="26">
        <f t="shared" si="1165"/>
        <v>0</v>
      </c>
      <c r="M1350" s="26">
        <f t="shared" si="1165"/>
        <v>0</v>
      </c>
      <c r="N1350" s="26">
        <f t="shared" si="1165"/>
        <v>0</v>
      </c>
      <c r="O1350" s="26">
        <f t="shared" si="1165"/>
        <v>0</v>
      </c>
      <c r="P1350" s="26">
        <f t="shared" si="1165"/>
        <v>0</v>
      </c>
      <c r="Q1350" s="26">
        <f t="shared" si="1165"/>
        <v>0</v>
      </c>
      <c r="R1350" s="26">
        <f t="shared" si="1165"/>
        <v>0</v>
      </c>
      <c r="S1350" s="26">
        <f t="shared" si="1165"/>
        <v>0</v>
      </c>
      <c r="T1350" s="26">
        <f t="shared" si="1165"/>
        <v>0</v>
      </c>
      <c r="U1350" s="26">
        <f t="shared" si="1165"/>
        <v>0</v>
      </c>
      <c r="V1350" s="26">
        <f t="shared" si="1165"/>
        <v>0</v>
      </c>
      <c r="W1350" s="26">
        <f t="shared" si="1165"/>
        <v>0</v>
      </c>
      <c r="X1350" s="26">
        <f t="shared" si="1165"/>
        <v>0</v>
      </c>
      <c r="Y1350" s="59"/>
    </row>
    <row r="1351" spans="1:25" ht="24" hidden="1">
      <c r="A1351" s="28" t="s">
        <v>30</v>
      </c>
      <c r="B1351" s="25" t="s">
        <v>931</v>
      </c>
      <c r="C1351" s="25" t="s">
        <v>18</v>
      </c>
      <c r="D1351" s="25" t="s">
        <v>71</v>
      </c>
      <c r="E1351" s="25" t="s">
        <v>89</v>
      </c>
      <c r="F1351" s="24">
        <v>200</v>
      </c>
      <c r="G1351" s="26"/>
      <c r="H1351" s="26"/>
      <c r="I1351" s="26"/>
      <c r="J1351" s="26"/>
      <c r="K1351" s="26">
        <f>G1351+I1351</f>
        <v>0</v>
      </c>
      <c r="L1351" s="26">
        <f>H1351+J1351</f>
        <v>0</v>
      </c>
      <c r="M1351" s="26"/>
      <c r="N1351" s="26"/>
      <c r="O1351" s="26"/>
      <c r="P1351" s="26"/>
      <c r="Q1351" s="26">
        <f>M1351+O1351</f>
        <v>0</v>
      </c>
      <c r="R1351" s="26">
        <f>N1351+P1351</f>
        <v>0</v>
      </c>
      <c r="S1351" s="26"/>
      <c r="T1351" s="26"/>
      <c r="U1351" s="27"/>
      <c r="V1351" s="27"/>
      <c r="W1351" s="26">
        <f>S1351+U1351</f>
        <v>0</v>
      </c>
      <c r="X1351" s="26">
        <f>T1351+V1351</f>
        <v>0</v>
      </c>
      <c r="Y1351" s="59"/>
    </row>
    <row r="1352" spans="1:25" ht="36">
      <c r="A1352" s="28" t="s">
        <v>90</v>
      </c>
      <c r="B1352" s="25" t="s">
        <v>931</v>
      </c>
      <c r="C1352" s="25" t="s">
        <v>18</v>
      </c>
      <c r="D1352" s="25" t="s">
        <v>71</v>
      </c>
      <c r="E1352" s="25" t="s">
        <v>91</v>
      </c>
      <c r="F1352" s="24"/>
      <c r="G1352" s="26">
        <f t="shared" ref="G1352:X1353" si="1166">G1353</f>
        <v>134400</v>
      </c>
      <c r="H1352" s="26">
        <f t="shared" si="1166"/>
        <v>0</v>
      </c>
      <c r="I1352" s="26">
        <f t="shared" si="1166"/>
        <v>0</v>
      </c>
      <c r="J1352" s="26">
        <f t="shared" si="1166"/>
        <v>0</v>
      </c>
      <c r="K1352" s="26">
        <f t="shared" si="1166"/>
        <v>134400</v>
      </c>
      <c r="L1352" s="26">
        <f t="shared" si="1166"/>
        <v>0</v>
      </c>
      <c r="M1352" s="26">
        <f t="shared" si="1166"/>
        <v>139776</v>
      </c>
      <c r="N1352" s="26">
        <f t="shared" si="1166"/>
        <v>0</v>
      </c>
      <c r="O1352" s="26">
        <f t="shared" si="1166"/>
        <v>0</v>
      </c>
      <c r="P1352" s="26">
        <f t="shared" si="1166"/>
        <v>0</v>
      </c>
      <c r="Q1352" s="26">
        <f t="shared" si="1166"/>
        <v>139776</v>
      </c>
      <c r="R1352" s="26">
        <f t="shared" si="1166"/>
        <v>0</v>
      </c>
      <c r="S1352" s="26">
        <f t="shared" si="1166"/>
        <v>145367</v>
      </c>
      <c r="T1352" s="26">
        <f t="shared" si="1166"/>
        <v>0</v>
      </c>
      <c r="U1352" s="26">
        <f t="shared" si="1166"/>
        <v>0</v>
      </c>
      <c r="V1352" s="26">
        <f t="shared" si="1166"/>
        <v>0</v>
      </c>
      <c r="W1352" s="26">
        <f t="shared" si="1166"/>
        <v>145367</v>
      </c>
      <c r="X1352" s="26">
        <f t="shared" si="1166"/>
        <v>0</v>
      </c>
      <c r="Y1352" s="59"/>
    </row>
    <row r="1353" spans="1:25" ht="24">
      <c r="A1353" s="28" t="s">
        <v>92</v>
      </c>
      <c r="B1353" s="25" t="s">
        <v>931</v>
      </c>
      <c r="C1353" s="25" t="s">
        <v>18</v>
      </c>
      <c r="D1353" s="25" t="s">
        <v>71</v>
      </c>
      <c r="E1353" s="25" t="s">
        <v>93</v>
      </c>
      <c r="F1353" s="24"/>
      <c r="G1353" s="26">
        <f t="shared" si="1166"/>
        <v>134400</v>
      </c>
      <c r="H1353" s="26">
        <f t="shared" si="1166"/>
        <v>0</v>
      </c>
      <c r="I1353" s="26">
        <f t="shared" si="1166"/>
        <v>0</v>
      </c>
      <c r="J1353" s="26">
        <f t="shared" si="1166"/>
        <v>0</v>
      </c>
      <c r="K1353" s="26">
        <f t="shared" si="1166"/>
        <v>134400</v>
      </c>
      <c r="L1353" s="26">
        <f t="shared" si="1166"/>
        <v>0</v>
      </c>
      <c r="M1353" s="26">
        <f t="shared" si="1166"/>
        <v>139776</v>
      </c>
      <c r="N1353" s="26">
        <f t="shared" si="1166"/>
        <v>0</v>
      </c>
      <c r="O1353" s="26">
        <f t="shared" si="1166"/>
        <v>0</v>
      </c>
      <c r="P1353" s="26">
        <f t="shared" si="1166"/>
        <v>0</v>
      </c>
      <c r="Q1353" s="26">
        <f t="shared" si="1166"/>
        <v>139776</v>
      </c>
      <c r="R1353" s="26">
        <f t="shared" si="1166"/>
        <v>0</v>
      </c>
      <c r="S1353" s="26">
        <f t="shared" si="1166"/>
        <v>145367</v>
      </c>
      <c r="T1353" s="26">
        <f t="shared" si="1166"/>
        <v>0</v>
      </c>
      <c r="U1353" s="26">
        <f t="shared" si="1166"/>
        <v>0</v>
      </c>
      <c r="V1353" s="26">
        <f t="shared" si="1166"/>
        <v>0</v>
      </c>
      <c r="W1353" s="26">
        <f t="shared" si="1166"/>
        <v>145367</v>
      </c>
      <c r="X1353" s="26">
        <f t="shared" si="1166"/>
        <v>0</v>
      </c>
      <c r="Y1353" s="59"/>
    </row>
    <row r="1354" spans="1:25" ht="24">
      <c r="A1354" s="28" t="s">
        <v>30</v>
      </c>
      <c r="B1354" s="25" t="s">
        <v>931</v>
      </c>
      <c r="C1354" s="25" t="s">
        <v>18</v>
      </c>
      <c r="D1354" s="25" t="s">
        <v>71</v>
      </c>
      <c r="E1354" s="25" t="s">
        <v>93</v>
      </c>
      <c r="F1354" s="24">
        <v>200</v>
      </c>
      <c r="G1354" s="26">
        <v>134400</v>
      </c>
      <c r="H1354" s="26"/>
      <c r="I1354" s="26"/>
      <c r="J1354" s="26"/>
      <c r="K1354" s="26">
        <f>G1354+I1354</f>
        <v>134400</v>
      </c>
      <c r="L1354" s="26">
        <f>H1354+J1354</f>
        <v>0</v>
      </c>
      <c r="M1354" s="26">
        <v>139776</v>
      </c>
      <c r="N1354" s="26"/>
      <c r="O1354" s="26"/>
      <c r="P1354" s="26"/>
      <c r="Q1354" s="26">
        <f>M1354+O1354</f>
        <v>139776</v>
      </c>
      <c r="R1354" s="26">
        <f>N1354+P1354</f>
        <v>0</v>
      </c>
      <c r="S1354" s="26">
        <v>145367</v>
      </c>
      <c r="T1354" s="26"/>
      <c r="U1354" s="27"/>
      <c r="V1354" s="27"/>
      <c r="W1354" s="26">
        <f>S1354+U1354</f>
        <v>145367</v>
      </c>
      <c r="X1354" s="26">
        <f>T1354+V1354</f>
        <v>0</v>
      </c>
      <c r="Y1354" s="59"/>
    </row>
    <row r="1355" spans="1:25">
      <c r="A1355" s="28" t="s">
        <v>35</v>
      </c>
      <c r="B1355" s="25" t="s">
        <v>931</v>
      </c>
      <c r="C1355" s="25" t="s">
        <v>18</v>
      </c>
      <c r="D1355" s="25" t="s">
        <v>71</v>
      </c>
      <c r="E1355" s="25" t="s">
        <v>36</v>
      </c>
      <c r="F1355" s="24"/>
      <c r="G1355" s="26">
        <f t="shared" ref="G1355:X1357" si="1167">G1356</f>
        <v>10000</v>
      </c>
      <c r="H1355" s="26">
        <f t="shared" si="1167"/>
        <v>0</v>
      </c>
      <c r="I1355" s="26">
        <f t="shared" si="1167"/>
        <v>0</v>
      </c>
      <c r="J1355" s="26">
        <f t="shared" si="1167"/>
        <v>0</v>
      </c>
      <c r="K1355" s="26">
        <f t="shared" si="1167"/>
        <v>10000</v>
      </c>
      <c r="L1355" s="26">
        <f t="shared" si="1167"/>
        <v>0</v>
      </c>
      <c r="M1355" s="26">
        <f t="shared" si="1167"/>
        <v>10000</v>
      </c>
      <c r="N1355" s="26">
        <f t="shared" si="1167"/>
        <v>0</v>
      </c>
      <c r="O1355" s="26">
        <f t="shared" si="1167"/>
        <v>0</v>
      </c>
      <c r="P1355" s="26">
        <f t="shared" si="1167"/>
        <v>0</v>
      </c>
      <c r="Q1355" s="26">
        <f t="shared" si="1167"/>
        <v>10000</v>
      </c>
      <c r="R1355" s="26">
        <f t="shared" si="1167"/>
        <v>0</v>
      </c>
      <c r="S1355" s="26">
        <f t="shared" si="1167"/>
        <v>10000</v>
      </c>
      <c r="T1355" s="26">
        <f t="shared" si="1167"/>
        <v>0</v>
      </c>
      <c r="U1355" s="26">
        <f t="shared" si="1167"/>
        <v>0</v>
      </c>
      <c r="V1355" s="26">
        <f t="shared" si="1167"/>
        <v>0</v>
      </c>
      <c r="W1355" s="26">
        <f t="shared" si="1167"/>
        <v>10000</v>
      </c>
      <c r="X1355" s="26">
        <f t="shared" si="1167"/>
        <v>0</v>
      </c>
      <c r="Y1355" s="59"/>
    </row>
    <row r="1356" spans="1:25" ht="24">
      <c r="A1356" s="29" t="s">
        <v>935</v>
      </c>
      <c r="B1356" s="25" t="s">
        <v>931</v>
      </c>
      <c r="C1356" s="25" t="s">
        <v>18</v>
      </c>
      <c r="D1356" s="25" t="s">
        <v>71</v>
      </c>
      <c r="E1356" s="25" t="s">
        <v>936</v>
      </c>
      <c r="F1356" s="25"/>
      <c r="G1356" s="26">
        <f t="shared" si="1167"/>
        <v>10000</v>
      </c>
      <c r="H1356" s="26">
        <f t="shared" si="1167"/>
        <v>0</v>
      </c>
      <c r="I1356" s="26">
        <f t="shared" si="1167"/>
        <v>0</v>
      </c>
      <c r="J1356" s="26">
        <f t="shared" si="1167"/>
        <v>0</v>
      </c>
      <c r="K1356" s="26">
        <f t="shared" si="1167"/>
        <v>10000</v>
      </c>
      <c r="L1356" s="26">
        <f t="shared" si="1167"/>
        <v>0</v>
      </c>
      <c r="M1356" s="26">
        <f t="shared" si="1167"/>
        <v>10000</v>
      </c>
      <c r="N1356" s="26">
        <f t="shared" si="1167"/>
        <v>0</v>
      </c>
      <c r="O1356" s="26">
        <f t="shared" si="1167"/>
        <v>0</v>
      </c>
      <c r="P1356" s="26">
        <f t="shared" si="1167"/>
        <v>0</v>
      </c>
      <c r="Q1356" s="26">
        <f t="shared" si="1167"/>
        <v>10000</v>
      </c>
      <c r="R1356" s="26">
        <f t="shared" si="1167"/>
        <v>0</v>
      </c>
      <c r="S1356" s="26">
        <f t="shared" si="1167"/>
        <v>10000</v>
      </c>
      <c r="T1356" s="26">
        <f t="shared" si="1167"/>
        <v>0</v>
      </c>
      <c r="U1356" s="26">
        <f t="shared" si="1167"/>
        <v>0</v>
      </c>
      <c r="V1356" s="26">
        <f t="shared" si="1167"/>
        <v>0</v>
      </c>
      <c r="W1356" s="26">
        <f t="shared" si="1167"/>
        <v>10000</v>
      </c>
      <c r="X1356" s="26">
        <f t="shared" si="1167"/>
        <v>0</v>
      </c>
      <c r="Y1356" s="59"/>
    </row>
    <row r="1357" spans="1:25" ht="24">
      <c r="A1357" s="28" t="s">
        <v>100</v>
      </c>
      <c r="B1357" s="25" t="s">
        <v>931</v>
      </c>
      <c r="C1357" s="25" t="s">
        <v>18</v>
      </c>
      <c r="D1357" s="25" t="s">
        <v>71</v>
      </c>
      <c r="E1357" s="25" t="s">
        <v>940</v>
      </c>
      <c r="F1357" s="24"/>
      <c r="G1357" s="26">
        <f t="shared" si="1167"/>
        <v>10000</v>
      </c>
      <c r="H1357" s="26">
        <f t="shared" si="1167"/>
        <v>0</v>
      </c>
      <c r="I1357" s="26">
        <f t="shared" si="1167"/>
        <v>0</v>
      </c>
      <c r="J1357" s="26">
        <f t="shared" si="1167"/>
        <v>0</v>
      </c>
      <c r="K1357" s="26">
        <f t="shared" si="1167"/>
        <v>10000</v>
      </c>
      <c r="L1357" s="26">
        <f t="shared" si="1167"/>
        <v>0</v>
      </c>
      <c r="M1357" s="26">
        <f t="shared" si="1167"/>
        <v>10000</v>
      </c>
      <c r="N1357" s="26">
        <f t="shared" si="1167"/>
        <v>0</v>
      </c>
      <c r="O1357" s="26">
        <f t="shared" si="1167"/>
        <v>0</v>
      </c>
      <c r="P1357" s="26">
        <f t="shared" si="1167"/>
        <v>0</v>
      </c>
      <c r="Q1357" s="26">
        <f t="shared" si="1167"/>
        <v>10000</v>
      </c>
      <c r="R1357" s="26">
        <f t="shared" si="1167"/>
        <v>0</v>
      </c>
      <c r="S1357" s="26">
        <f t="shared" si="1167"/>
        <v>10000</v>
      </c>
      <c r="T1357" s="26">
        <f t="shared" si="1167"/>
        <v>0</v>
      </c>
      <c r="U1357" s="26">
        <f t="shared" si="1167"/>
        <v>0</v>
      </c>
      <c r="V1357" s="26">
        <f t="shared" si="1167"/>
        <v>0</v>
      </c>
      <c r="W1357" s="26">
        <f t="shared" si="1167"/>
        <v>10000</v>
      </c>
      <c r="X1357" s="26">
        <f t="shared" si="1167"/>
        <v>0</v>
      </c>
      <c r="Y1357" s="59"/>
    </row>
    <row r="1358" spans="1:25">
      <c r="A1358" s="28" t="s">
        <v>54</v>
      </c>
      <c r="B1358" s="25" t="s">
        <v>931</v>
      </c>
      <c r="C1358" s="25" t="s">
        <v>18</v>
      </c>
      <c r="D1358" s="25" t="s">
        <v>71</v>
      </c>
      <c r="E1358" s="25" t="s">
        <v>940</v>
      </c>
      <c r="F1358" s="24">
        <v>800</v>
      </c>
      <c r="G1358" s="26">
        <v>10000</v>
      </c>
      <c r="H1358" s="26"/>
      <c r="I1358" s="26"/>
      <c r="J1358" s="26"/>
      <c r="K1358" s="26">
        <f>G1358+I1358</f>
        <v>10000</v>
      </c>
      <c r="L1358" s="26">
        <f>H1358+J1358</f>
        <v>0</v>
      </c>
      <c r="M1358" s="26">
        <v>10000</v>
      </c>
      <c r="N1358" s="26"/>
      <c r="O1358" s="26"/>
      <c r="P1358" s="26"/>
      <c r="Q1358" s="26">
        <f>M1358+O1358</f>
        <v>10000</v>
      </c>
      <c r="R1358" s="26">
        <f>N1358+P1358</f>
        <v>0</v>
      </c>
      <c r="S1358" s="26">
        <v>10000</v>
      </c>
      <c r="T1358" s="26"/>
      <c r="U1358" s="27"/>
      <c r="V1358" s="27"/>
      <c r="W1358" s="26">
        <f>S1358+U1358</f>
        <v>10000</v>
      </c>
      <c r="X1358" s="26">
        <f>T1358+V1358</f>
        <v>0</v>
      </c>
      <c r="Y1358" s="59"/>
    </row>
    <row r="1359" spans="1:25" ht="24">
      <c r="A1359" s="33" t="s">
        <v>941</v>
      </c>
      <c r="B1359" s="34" t="s">
        <v>942</v>
      </c>
      <c r="C1359" s="34"/>
      <c r="D1359" s="34"/>
      <c r="E1359" s="34"/>
      <c r="F1359" s="34"/>
      <c r="G1359" s="20">
        <f t="shared" ref="G1359:X1359" si="1168">G1360+G1429+G1490+G1451</f>
        <v>190112080.94</v>
      </c>
      <c r="H1359" s="20">
        <f t="shared" si="1168"/>
        <v>52238566.109999999</v>
      </c>
      <c r="I1359" s="20">
        <f t="shared" si="1168"/>
        <v>0</v>
      </c>
      <c r="J1359" s="20">
        <f t="shared" si="1168"/>
        <v>0</v>
      </c>
      <c r="K1359" s="20">
        <f t="shared" si="1168"/>
        <v>190112080.94</v>
      </c>
      <c r="L1359" s="20">
        <f t="shared" si="1168"/>
        <v>52238566.109999999</v>
      </c>
      <c r="M1359" s="20">
        <f t="shared" si="1168"/>
        <v>157478019.55000001</v>
      </c>
      <c r="N1359" s="20">
        <f t="shared" si="1168"/>
        <v>23371234.670000002</v>
      </c>
      <c r="O1359" s="20">
        <f t="shared" si="1168"/>
        <v>0</v>
      </c>
      <c r="P1359" s="20">
        <f t="shared" si="1168"/>
        <v>0</v>
      </c>
      <c r="Q1359" s="20">
        <f t="shared" si="1168"/>
        <v>157478019.55000001</v>
      </c>
      <c r="R1359" s="20">
        <f t="shared" si="1168"/>
        <v>23371234.670000002</v>
      </c>
      <c r="S1359" s="20">
        <f t="shared" si="1168"/>
        <v>159141408.65000001</v>
      </c>
      <c r="T1359" s="20">
        <f t="shared" si="1168"/>
        <v>25299059</v>
      </c>
      <c r="U1359" s="21">
        <f t="shared" si="1168"/>
        <v>0</v>
      </c>
      <c r="V1359" s="21">
        <f t="shared" si="1168"/>
        <v>0</v>
      </c>
      <c r="W1359" s="21">
        <f t="shared" si="1168"/>
        <v>159141408.65000001</v>
      </c>
      <c r="X1359" s="21">
        <f t="shared" si="1168"/>
        <v>25299059</v>
      </c>
      <c r="Y1359" s="59"/>
    </row>
    <row r="1360" spans="1:25">
      <c r="A1360" s="23" t="s">
        <v>17</v>
      </c>
      <c r="B1360" s="24">
        <v>913</v>
      </c>
      <c r="C1360" s="25" t="s">
        <v>18</v>
      </c>
      <c r="D1360" s="25" t="s">
        <v>15</v>
      </c>
      <c r="E1360" s="25"/>
      <c r="F1360" s="25"/>
      <c r="G1360" s="26">
        <f t="shared" ref="G1360:X1360" si="1169">G1361+G1384</f>
        <v>30387729.370000001</v>
      </c>
      <c r="H1360" s="26">
        <f t="shared" si="1169"/>
        <v>0</v>
      </c>
      <c r="I1360" s="26">
        <f t="shared" si="1169"/>
        <v>0</v>
      </c>
      <c r="J1360" s="26">
        <f t="shared" si="1169"/>
        <v>0</v>
      </c>
      <c r="K1360" s="26">
        <f t="shared" si="1169"/>
        <v>30387729.370000001</v>
      </c>
      <c r="L1360" s="26">
        <f t="shared" si="1169"/>
        <v>0</v>
      </c>
      <c r="M1360" s="26">
        <f t="shared" si="1169"/>
        <v>28216537.640000001</v>
      </c>
      <c r="N1360" s="26">
        <f t="shared" si="1169"/>
        <v>0</v>
      </c>
      <c r="O1360" s="26">
        <f t="shared" si="1169"/>
        <v>0</v>
      </c>
      <c r="P1360" s="26">
        <f t="shared" si="1169"/>
        <v>0</v>
      </c>
      <c r="Q1360" s="26">
        <f t="shared" si="1169"/>
        <v>28216537.640000001</v>
      </c>
      <c r="R1360" s="26">
        <f t="shared" si="1169"/>
        <v>0</v>
      </c>
      <c r="S1360" s="26">
        <f t="shared" si="1169"/>
        <v>28216537.640000001</v>
      </c>
      <c r="T1360" s="26">
        <f t="shared" si="1169"/>
        <v>0</v>
      </c>
      <c r="U1360" s="27">
        <f t="shared" si="1169"/>
        <v>0</v>
      </c>
      <c r="V1360" s="27">
        <f t="shared" si="1169"/>
        <v>0</v>
      </c>
      <c r="W1360" s="27">
        <f t="shared" si="1169"/>
        <v>28216537.640000001</v>
      </c>
      <c r="X1360" s="27">
        <f t="shared" si="1169"/>
        <v>0</v>
      </c>
      <c r="Y1360" s="59"/>
    </row>
    <row r="1361" spans="1:25" ht="36">
      <c r="A1361" s="28" t="s">
        <v>45</v>
      </c>
      <c r="B1361" s="24">
        <v>913</v>
      </c>
      <c r="C1361" s="25" t="s">
        <v>18</v>
      </c>
      <c r="D1361" s="25" t="s">
        <v>46</v>
      </c>
      <c r="E1361" s="25"/>
      <c r="F1361" s="25"/>
      <c r="G1361" s="26">
        <f t="shared" ref="G1361:X1361" si="1170">G1362+G1378</f>
        <v>15128588.550000001</v>
      </c>
      <c r="H1361" s="26">
        <f t="shared" si="1170"/>
        <v>0</v>
      </c>
      <c r="I1361" s="26">
        <f t="shared" si="1170"/>
        <v>0</v>
      </c>
      <c r="J1361" s="26">
        <f t="shared" si="1170"/>
        <v>0</v>
      </c>
      <c r="K1361" s="26">
        <f t="shared" si="1170"/>
        <v>15128588.550000001</v>
      </c>
      <c r="L1361" s="26">
        <f t="shared" si="1170"/>
        <v>0</v>
      </c>
      <c r="M1361" s="26">
        <f t="shared" si="1170"/>
        <v>15128588.550000001</v>
      </c>
      <c r="N1361" s="26">
        <f t="shared" si="1170"/>
        <v>0</v>
      </c>
      <c r="O1361" s="26">
        <f t="shared" si="1170"/>
        <v>0</v>
      </c>
      <c r="P1361" s="26">
        <f t="shared" si="1170"/>
        <v>0</v>
      </c>
      <c r="Q1361" s="26">
        <f t="shared" si="1170"/>
        <v>15128588.550000001</v>
      </c>
      <c r="R1361" s="26">
        <f t="shared" si="1170"/>
        <v>0</v>
      </c>
      <c r="S1361" s="26">
        <f t="shared" si="1170"/>
        <v>15128588.550000001</v>
      </c>
      <c r="T1361" s="26">
        <f t="shared" si="1170"/>
        <v>0</v>
      </c>
      <c r="U1361" s="27">
        <f t="shared" si="1170"/>
        <v>0</v>
      </c>
      <c r="V1361" s="27">
        <f t="shared" si="1170"/>
        <v>0</v>
      </c>
      <c r="W1361" s="27">
        <f t="shared" si="1170"/>
        <v>15128588.550000001</v>
      </c>
      <c r="X1361" s="27">
        <f t="shared" si="1170"/>
        <v>0</v>
      </c>
      <c r="Y1361" s="59"/>
    </row>
    <row r="1362" spans="1:25" ht="24">
      <c r="A1362" s="28" t="s">
        <v>21</v>
      </c>
      <c r="B1362" s="25" t="s">
        <v>942</v>
      </c>
      <c r="C1362" s="25" t="s">
        <v>18</v>
      </c>
      <c r="D1362" s="25" t="s">
        <v>46</v>
      </c>
      <c r="E1362" s="25" t="s">
        <v>22</v>
      </c>
      <c r="F1362" s="24"/>
      <c r="G1362" s="26">
        <f t="shared" ref="G1362:X1362" si="1171">G1363+G1367</f>
        <v>15128588.550000001</v>
      </c>
      <c r="H1362" s="26">
        <f t="shared" si="1171"/>
        <v>0</v>
      </c>
      <c r="I1362" s="26">
        <f t="shared" si="1171"/>
        <v>0</v>
      </c>
      <c r="J1362" s="26">
        <f t="shared" si="1171"/>
        <v>0</v>
      </c>
      <c r="K1362" s="26">
        <f t="shared" si="1171"/>
        <v>15128588.550000001</v>
      </c>
      <c r="L1362" s="26">
        <f t="shared" si="1171"/>
        <v>0</v>
      </c>
      <c r="M1362" s="26">
        <f t="shared" si="1171"/>
        <v>15128588.550000001</v>
      </c>
      <c r="N1362" s="26">
        <f t="shared" si="1171"/>
        <v>0</v>
      </c>
      <c r="O1362" s="26">
        <f t="shared" si="1171"/>
        <v>0</v>
      </c>
      <c r="P1362" s="26">
        <f t="shared" si="1171"/>
        <v>0</v>
      </c>
      <c r="Q1362" s="26">
        <f t="shared" si="1171"/>
        <v>15128588.550000001</v>
      </c>
      <c r="R1362" s="26">
        <f t="shared" si="1171"/>
        <v>0</v>
      </c>
      <c r="S1362" s="26">
        <f t="shared" si="1171"/>
        <v>15128588.550000001</v>
      </c>
      <c r="T1362" s="26">
        <f t="shared" si="1171"/>
        <v>0</v>
      </c>
      <c r="U1362" s="27">
        <f t="shared" si="1171"/>
        <v>0</v>
      </c>
      <c r="V1362" s="27">
        <f t="shared" si="1171"/>
        <v>0</v>
      </c>
      <c r="W1362" s="27">
        <f t="shared" si="1171"/>
        <v>15128588.550000001</v>
      </c>
      <c r="X1362" s="27">
        <f t="shared" si="1171"/>
        <v>0</v>
      </c>
      <c r="Y1362" s="59"/>
    </row>
    <row r="1363" spans="1:25" ht="24">
      <c r="A1363" s="30" t="s">
        <v>611</v>
      </c>
      <c r="B1363" s="25" t="s">
        <v>942</v>
      </c>
      <c r="C1363" s="25" t="s">
        <v>18</v>
      </c>
      <c r="D1363" s="25" t="s">
        <v>46</v>
      </c>
      <c r="E1363" s="25" t="s">
        <v>612</v>
      </c>
      <c r="F1363" s="24"/>
      <c r="G1363" s="26">
        <f t="shared" ref="G1363:V1365" si="1172">G1364</f>
        <v>14606688.550000001</v>
      </c>
      <c r="H1363" s="26">
        <f t="shared" si="1172"/>
        <v>0</v>
      </c>
      <c r="I1363" s="26">
        <f t="shared" si="1172"/>
        <v>0</v>
      </c>
      <c r="J1363" s="26">
        <f t="shared" si="1172"/>
        <v>0</v>
      </c>
      <c r="K1363" s="26">
        <f t="shared" si="1172"/>
        <v>14606688.550000001</v>
      </c>
      <c r="L1363" s="26">
        <f t="shared" si="1172"/>
        <v>0</v>
      </c>
      <c r="M1363" s="26">
        <f t="shared" si="1172"/>
        <v>14606688.550000001</v>
      </c>
      <c r="N1363" s="26">
        <f t="shared" si="1172"/>
        <v>0</v>
      </c>
      <c r="O1363" s="26">
        <f t="shared" si="1172"/>
        <v>0</v>
      </c>
      <c r="P1363" s="26">
        <f t="shared" si="1172"/>
        <v>0</v>
      </c>
      <c r="Q1363" s="26">
        <f t="shared" si="1172"/>
        <v>14606688.550000001</v>
      </c>
      <c r="R1363" s="26">
        <f t="shared" si="1172"/>
        <v>0</v>
      </c>
      <c r="S1363" s="26">
        <f t="shared" si="1172"/>
        <v>14606688.550000001</v>
      </c>
      <c r="T1363" s="26">
        <f t="shared" si="1172"/>
        <v>0</v>
      </c>
      <c r="U1363" s="27">
        <f t="shared" si="1172"/>
        <v>0</v>
      </c>
      <c r="V1363" s="27">
        <f t="shared" si="1172"/>
        <v>0</v>
      </c>
      <c r="W1363" s="27">
        <f t="shared" ref="T1363:X1365" si="1173">W1364</f>
        <v>14606688.550000001</v>
      </c>
      <c r="X1363" s="27">
        <f t="shared" si="1173"/>
        <v>0</v>
      </c>
      <c r="Y1363" s="59"/>
    </row>
    <row r="1364" spans="1:25" ht="36">
      <c r="A1364" s="30" t="s">
        <v>943</v>
      </c>
      <c r="B1364" s="25" t="s">
        <v>942</v>
      </c>
      <c r="C1364" s="25" t="s">
        <v>18</v>
      </c>
      <c r="D1364" s="25" t="s">
        <v>46</v>
      </c>
      <c r="E1364" s="25" t="s">
        <v>944</v>
      </c>
      <c r="F1364" s="24"/>
      <c r="G1364" s="26">
        <f>G1365</f>
        <v>14606688.550000001</v>
      </c>
      <c r="H1364" s="26">
        <f t="shared" si="1172"/>
        <v>0</v>
      </c>
      <c r="I1364" s="26">
        <f t="shared" si="1172"/>
        <v>0</v>
      </c>
      <c r="J1364" s="26">
        <f t="shared" si="1172"/>
        <v>0</v>
      </c>
      <c r="K1364" s="26">
        <f t="shared" si="1172"/>
        <v>14606688.550000001</v>
      </c>
      <c r="L1364" s="26">
        <f t="shared" si="1172"/>
        <v>0</v>
      </c>
      <c r="M1364" s="26">
        <f>M1365</f>
        <v>14606688.550000001</v>
      </c>
      <c r="N1364" s="26">
        <f t="shared" si="1172"/>
        <v>0</v>
      </c>
      <c r="O1364" s="26">
        <f t="shared" si="1172"/>
        <v>0</v>
      </c>
      <c r="P1364" s="26">
        <f t="shared" si="1172"/>
        <v>0</v>
      </c>
      <c r="Q1364" s="26">
        <f t="shared" si="1172"/>
        <v>14606688.550000001</v>
      </c>
      <c r="R1364" s="26">
        <f t="shared" si="1172"/>
        <v>0</v>
      </c>
      <c r="S1364" s="26">
        <f>S1365</f>
        <v>14606688.550000001</v>
      </c>
      <c r="T1364" s="26">
        <f t="shared" si="1173"/>
        <v>0</v>
      </c>
      <c r="U1364" s="27">
        <f t="shared" si="1173"/>
        <v>0</v>
      </c>
      <c r="V1364" s="27">
        <f t="shared" si="1173"/>
        <v>0</v>
      </c>
      <c r="W1364" s="27">
        <f t="shared" si="1173"/>
        <v>14606688.550000001</v>
      </c>
      <c r="X1364" s="27">
        <f t="shared" si="1173"/>
        <v>0</v>
      </c>
      <c r="Y1364" s="59"/>
    </row>
    <row r="1365" spans="1:25" ht="24">
      <c r="A1365" s="28" t="s">
        <v>55</v>
      </c>
      <c r="B1365" s="25" t="s">
        <v>942</v>
      </c>
      <c r="C1365" s="25" t="s">
        <v>18</v>
      </c>
      <c r="D1365" s="25" t="s">
        <v>46</v>
      </c>
      <c r="E1365" s="25" t="s">
        <v>945</v>
      </c>
      <c r="F1365" s="24"/>
      <c r="G1365" s="26">
        <f t="shared" ref="G1365:H1365" si="1174">G1366</f>
        <v>14606688.550000001</v>
      </c>
      <c r="H1365" s="26">
        <f t="shared" si="1174"/>
        <v>0</v>
      </c>
      <c r="I1365" s="26">
        <f t="shared" si="1172"/>
        <v>0</v>
      </c>
      <c r="J1365" s="26">
        <f t="shared" si="1172"/>
        <v>0</v>
      </c>
      <c r="K1365" s="26">
        <f t="shared" si="1172"/>
        <v>14606688.550000001</v>
      </c>
      <c r="L1365" s="26">
        <f t="shared" si="1172"/>
        <v>0</v>
      </c>
      <c r="M1365" s="26">
        <f t="shared" si="1172"/>
        <v>14606688.550000001</v>
      </c>
      <c r="N1365" s="26">
        <f t="shared" si="1172"/>
        <v>0</v>
      </c>
      <c r="O1365" s="26">
        <f t="shared" si="1172"/>
        <v>0</v>
      </c>
      <c r="P1365" s="26">
        <f t="shared" si="1172"/>
        <v>0</v>
      </c>
      <c r="Q1365" s="26">
        <f t="shared" si="1172"/>
        <v>14606688.550000001</v>
      </c>
      <c r="R1365" s="26">
        <f t="shared" si="1172"/>
        <v>0</v>
      </c>
      <c r="S1365" s="26">
        <f t="shared" si="1172"/>
        <v>14606688.550000001</v>
      </c>
      <c r="T1365" s="26">
        <f t="shared" si="1172"/>
        <v>0</v>
      </c>
      <c r="U1365" s="27">
        <f t="shared" si="1172"/>
        <v>0</v>
      </c>
      <c r="V1365" s="27">
        <f t="shared" si="1172"/>
        <v>0</v>
      </c>
      <c r="W1365" s="27">
        <f t="shared" si="1173"/>
        <v>14606688.550000001</v>
      </c>
      <c r="X1365" s="27">
        <f t="shared" si="1173"/>
        <v>0</v>
      </c>
      <c r="Y1365" s="59"/>
    </row>
    <row r="1366" spans="1:25" ht="48">
      <c r="A1366" s="28" t="s">
        <v>29</v>
      </c>
      <c r="B1366" s="25" t="s">
        <v>942</v>
      </c>
      <c r="C1366" s="25" t="s">
        <v>18</v>
      </c>
      <c r="D1366" s="25" t="s">
        <v>46</v>
      </c>
      <c r="E1366" s="25" t="s">
        <v>945</v>
      </c>
      <c r="F1366" s="24">
        <v>100</v>
      </c>
      <c r="G1366" s="26">
        <v>14606688.550000001</v>
      </c>
      <c r="H1366" s="26"/>
      <c r="I1366" s="26"/>
      <c r="J1366" s="26"/>
      <c r="K1366" s="26">
        <f>G1366+I1366</f>
        <v>14606688.550000001</v>
      </c>
      <c r="L1366" s="26">
        <f>H1366+J1366</f>
        <v>0</v>
      </c>
      <c r="M1366" s="26">
        <v>14606688.550000001</v>
      </c>
      <c r="N1366" s="26"/>
      <c r="O1366" s="26"/>
      <c r="P1366" s="26"/>
      <c r="Q1366" s="26">
        <f>M1366+O1366</f>
        <v>14606688.550000001</v>
      </c>
      <c r="R1366" s="26">
        <f>N1366+P1366</f>
        <v>0</v>
      </c>
      <c r="S1366" s="26">
        <v>14606688.550000001</v>
      </c>
      <c r="T1366" s="26"/>
      <c r="U1366" s="26"/>
      <c r="V1366" s="27"/>
      <c r="W1366" s="27">
        <f>S1366+U1366</f>
        <v>14606688.550000001</v>
      </c>
      <c r="X1366" s="27">
        <f>T1366+V1366</f>
        <v>0</v>
      </c>
      <c r="Y1366" s="59"/>
    </row>
    <row r="1367" spans="1:25" ht="24">
      <c r="A1367" s="28" t="s">
        <v>23</v>
      </c>
      <c r="B1367" s="25" t="s">
        <v>942</v>
      </c>
      <c r="C1367" s="25" t="s">
        <v>18</v>
      </c>
      <c r="D1367" s="25" t="s">
        <v>46</v>
      </c>
      <c r="E1367" s="25" t="s">
        <v>24</v>
      </c>
      <c r="F1367" s="24"/>
      <c r="G1367" s="26">
        <f t="shared" ref="G1367:X1367" si="1175">G1368+G1372</f>
        <v>521900</v>
      </c>
      <c r="H1367" s="26">
        <f t="shared" si="1175"/>
        <v>0</v>
      </c>
      <c r="I1367" s="26">
        <f t="shared" si="1175"/>
        <v>0</v>
      </c>
      <c r="J1367" s="26">
        <f t="shared" si="1175"/>
        <v>0</v>
      </c>
      <c r="K1367" s="26">
        <f t="shared" si="1175"/>
        <v>521900</v>
      </c>
      <c r="L1367" s="26">
        <f t="shared" si="1175"/>
        <v>0</v>
      </c>
      <c r="M1367" s="26">
        <f t="shared" si="1175"/>
        <v>521900</v>
      </c>
      <c r="N1367" s="26">
        <f t="shared" si="1175"/>
        <v>0</v>
      </c>
      <c r="O1367" s="26">
        <f t="shared" si="1175"/>
        <v>0</v>
      </c>
      <c r="P1367" s="26">
        <f t="shared" si="1175"/>
        <v>0</v>
      </c>
      <c r="Q1367" s="26">
        <f t="shared" si="1175"/>
        <v>521900</v>
      </c>
      <c r="R1367" s="26">
        <f t="shared" si="1175"/>
        <v>0</v>
      </c>
      <c r="S1367" s="26">
        <f t="shared" si="1175"/>
        <v>521900</v>
      </c>
      <c r="T1367" s="26">
        <f t="shared" si="1175"/>
        <v>0</v>
      </c>
      <c r="U1367" s="27">
        <f t="shared" si="1175"/>
        <v>0</v>
      </c>
      <c r="V1367" s="27">
        <f t="shared" si="1175"/>
        <v>0</v>
      </c>
      <c r="W1367" s="27">
        <f t="shared" si="1175"/>
        <v>521900</v>
      </c>
      <c r="X1367" s="27">
        <f t="shared" si="1175"/>
        <v>0</v>
      </c>
      <c r="Y1367" s="59"/>
    </row>
    <row r="1368" spans="1:25" ht="24">
      <c r="A1368" s="28" t="s">
        <v>25</v>
      </c>
      <c r="B1368" s="25" t="s">
        <v>942</v>
      </c>
      <c r="C1368" s="25" t="s">
        <v>18</v>
      </c>
      <c r="D1368" s="25" t="s">
        <v>46</v>
      </c>
      <c r="E1368" s="25" t="s">
        <v>26</v>
      </c>
      <c r="F1368" s="24"/>
      <c r="G1368" s="26">
        <f t="shared" ref="G1368:X1368" si="1176">G1369</f>
        <v>84000</v>
      </c>
      <c r="H1368" s="26">
        <f t="shared" si="1176"/>
        <v>0</v>
      </c>
      <c r="I1368" s="26">
        <f t="shared" si="1176"/>
        <v>0</v>
      </c>
      <c r="J1368" s="26">
        <f t="shared" si="1176"/>
        <v>0</v>
      </c>
      <c r="K1368" s="26">
        <f t="shared" si="1176"/>
        <v>84000</v>
      </c>
      <c r="L1368" s="26">
        <f t="shared" si="1176"/>
        <v>0</v>
      </c>
      <c r="M1368" s="26">
        <f t="shared" si="1176"/>
        <v>84000</v>
      </c>
      <c r="N1368" s="26">
        <f t="shared" si="1176"/>
        <v>0</v>
      </c>
      <c r="O1368" s="26">
        <f t="shared" si="1176"/>
        <v>0</v>
      </c>
      <c r="P1368" s="26">
        <f t="shared" si="1176"/>
        <v>0</v>
      </c>
      <c r="Q1368" s="26">
        <f t="shared" si="1176"/>
        <v>84000</v>
      </c>
      <c r="R1368" s="26">
        <f t="shared" si="1176"/>
        <v>0</v>
      </c>
      <c r="S1368" s="26">
        <f t="shared" si="1176"/>
        <v>84000</v>
      </c>
      <c r="T1368" s="26">
        <f t="shared" si="1176"/>
        <v>0</v>
      </c>
      <c r="U1368" s="27">
        <f t="shared" si="1176"/>
        <v>0</v>
      </c>
      <c r="V1368" s="27">
        <f t="shared" si="1176"/>
        <v>0</v>
      </c>
      <c r="W1368" s="27">
        <f t="shared" si="1176"/>
        <v>84000</v>
      </c>
      <c r="X1368" s="27">
        <f t="shared" si="1176"/>
        <v>0</v>
      </c>
      <c r="Y1368" s="59"/>
    </row>
    <row r="1369" spans="1:25" ht="24">
      <c r="A1369" s="28" t="s">
        <v>47</v>
      </c>
      <c r="B1369" s="25" t="s">
        <v>942</v>
      </c>
      <c r="C1369" s="25" t="s">
        <v>18</v>
      </c>
      <c r="D1369" s="25" t="s">
        <v>46</v>
      </c>
      <c r="E1369" s="25" t="s">
        <v>48</v>
      </c>
      <c r="F1369" s="24"/>
      <c r="G1369" s="26">
        <f t="shared" ref="G1369:H1369" si="1177">SUM(G1370:G1371)</f>
        <v>84000</v>
      </c>
      <c r="H1369" s="26">
        <f t="shared" si="1177"/>
        <v>0</v>
      </c>
      <c r="I1369" s="26">
        <f t="shared" ref="I1369:X1369" si="1178">SUM(I1370:I1371)</f>
        <v>0</v>
      </c>
      <c r="J1369" s="26">
        <f t="shared" si="1178"/>
        <v>0</v>
      </c>
      <c r="K1369" s="26">
        <f t="shared" si="1178"/>
        <v>84000</v>
      </c>
      <c r="L1369" s="26">
        <f t="shared" si="1178"/>
        <v>0</v>
      </c>
      <c r="M1369" s="26">
        <f t="shared" si="1178"/>
        <v>84000</v>
      </c>
      <c r="N1369" s="26">
        <f t="shared" si="1178"/>
        <v>0</v>
      </c>
      <c r="O1369" s="26">
        <f t="shared" si="1178"/>
        <v>0</v>
      </c>
      <c r="P1369" s="26">
        <f t="shared" si="1178"/>
        <v>0</v>
      </c>
      <c r="Q1369" s="26">
        <f t="shared" si="1178"/>
        <v>84000</v>
      </c>
      <c r="R1369" s="26">
        <f t="shared" si="1178"/>
        <v>0</v>
      </c>
      <c r="S1369" s="26">
        <f t="shared" si="1178"/>
        <v>84000</v>
      </c>
      <c r="T1369" s="26">
        <f t="shared" si="1178"/>
        <v>0</v>
      </c>
      <c r="U1369" s="27">
        <f t="shared" si="1178"/>
        <v>0</v>
      </c>
      <c r="V1369" s="27">
        <f t="shared" si="1178"/>
        <v>0</v>
      </c>
      <c r="W1369" s="27">
        <f t="shared" si="1178"/>
        <v>84000</v>
      </c>
      <c r="X1369" s="27">
        <f t="shared" si="1178"/>
        <v>0</v>
      </c>
      <c r="Y1369" s="59"/>
    </row>
    <row r="1370" spans="1:25" ht="48">
      <c r="A1370" s="28" t="s">
        <v>29</v>
      </c>
      <c r="B1370" s="25" t="s">
        <v>942</v>
      </c>
      <c r="C1370" s="25" t="s">
        <v>18</v>
      </c>
      <c r="D1370" s="25" t="s">
        <v>46</v>
      </c>
      <c r="E1370" s="25" t="s">
        <v>48</v>
      </c>
      <c r="F1370" s="24">
        <v>100</v>
      </c>
      <c r="G1370" s="26">
        <v>40000</v>
      </c>
      <c r="H1370" s="26"/>
      <c r="I1370" s="26"/>
      <c r="J1370" s="26"/>
      <c r="K1370" s="26">
        <f>G1370+I1370</f>
        <v>40000</v>
      </c>
      <c r="L1370" s="26">
        <f>H1370+J1370</f>
        <v>0</v>
      </c>
      <c r="M1370" s="26">
        <v>40000</v>
      </c>
      <c r="N1370" s="26"/>
      <c r="O1370" s="26"/>
      <c r="P1370" s="26"/>
      <c r="Q1370" s="26">
        <f>M1370+O1370</f>
        <v>40000</v>
      </c>
      <c r="R1370" s="26">
        <f>N1370+P1370</f>
        <v>0</v>
      </c>
      <c r="S1370" s="26">
        <v>40000</v>
      </c>
      <c r="T1370" s="26"/>
      <c r="U1370" s="27"/>
      <c r="V1370" s="27"/>
      <c r="W1370" s="27">
        <f>S1370+U1370</f>
        <v>40000</v>
      </c>
      <c r="X1370" s="27">
        <f>T1370+V1370</f>
        <v>0</v>
      </c>
      <c r="Y1370" s="59"/>
    </row>
    <row r="1371" spans="1:25" ht="24">
      <c r="A1371" s="28" t="s">
        <v>30</v>
      </c>
      <c r="B1371" s="25" t="s">
        <v>942</v>
      </c>
      <c r="C1371" s="25" t="s">
        <v>18</v>
      </c>
      <c r="D1371" s="25" t="s">
        <v>46</v>
      </c>
      <c r="E1371" s="25" t="s">
        <v>48</v>
      </c>
      <c r="F1371" s="24">
        <v>200</v>
      </c>
      <c r="G1371" s="26">
        <v>44000</v>
      </c>
      <c r="H1371" s="26"/>
      <c r="I1371" s="26"/>
      <c r="J1371" s="26"/>
      <c r="K1371" s="26">
        <f>G1371+I1371</f>
        <v>44000</v>
      </c>
      <c r="L1371" s="26">
        <f>H1371+J1371</f>
        <v>0</v>
      </c>
      <c r="M1371" s="26">
        <v>44000</v>
      </c>
      <c r="N1371" s="26"/>
      <c r="O1371" s="26"/>
      <c r="P1371" s="26"/>
      <c r="Q1371" s="26">
        <f>M1371+O1371</f>
        <v>44000</v>
      </c>
      <c r="R1371" s="26">
        <f>N1371+P1371</f>
        <v>0</v>
      </c>
      <c r="S1371" s="26">
        <v>44000</v>
      </c>
      <c r="T1371" s="26"/>
      <c r="U1371" s="27"/>
      <c r="V1371" s="27"/>
      <c r="W1371" s="27">
        <f>S1371+U1371</f>
        <v>44000</v>
      </c>
      <c r="X1371" s="27">
        <f>T1371+V1371</f>
        <v>0</v>
      </c>
      <c r="Y1371" s="59"/>
    </row>
    <row r="1372" spans="1:25" ht="48">
      <c r="A1372" s="28" t="s">
        <v>31</v>
      </c>
      <c r="B1372" s="25" t="s">
        <v>942</v>
      </c>
      <c r="C1372" s="25" t="s">
        <v>18</v>
      </c>
      <c r="D1372" s="25" t="s">
        <v>46</v>
      </c>
      <c r="E1372" s="25" t="s">
        <v>32</v>
      </c>
      <c r="F1372" s="24"/>
      <c r="G1372" s="26">
        <f>G1373+G1375</f>
        <v>437900</v>
      </c>
      <c r="H1372" s="26">
        <f t="shared" ref="H1372:L1372" si="1179">H1373+H1375</f>
        <v>0</v>
      </c>
      <c r="I1372" s="26">
        <f t="shared" si="1179"/>
        <v>0</v>
      </c>
      <c r="J1372" s="26">
        <f t="shared" si="1179"/>
        <v>0</v>
      </c>
      <c r="K1372" s="26">
        <f t="shared" si="1179"/>
        <v>437900</v>
      </c>
      <c r="L1372" s="26">
        <f t="shared" si="1179"/>
        <v>0</v>
      </c>
      <c r="M1372" s="26">
        <f>M1373+M1375</f>
        <v>437900</v>
      </c>
      <c r="N1372" s="26">
        <f t="shared" ref="N1372:R1372" si="1180">N1373+N1375</f>
        <v>0</v>
      </c>
      <c r="O1372" s="26">
        <f t="shared" si="1180"/>
        <v>0</v>
      </c>
      <c r="P1372" s="26">
        <f t="shared" si="1180"/>
        <v>0</v>
      </c>
      <c r="Q1372" s="26">
        <f t="shared" si="1180"/>
        <v>437900</v>
      </c>
      <c r="R1372" s="26">
        <f t="shared" si="1180"/>
        <v>0</v>
      </c>
      <c r="S1372" s="26">
        <f>S1373+S1375</f>
        <v>437900</v>
      </c>
      <c r="T1372" s="26">
        <f t="shared" ref="T1372:X1372" si="1181">T1373+T1375</f>
        <v>0</v>
      </c>
      <c r="U1372" s="27">
        <f t="shared" si="1181"/>
        <v>0</v>
      </c>
      <c r="V1372" s="27">
        <f t="shared" si="1181"/>
        <v>0</v>
      </c>
      <c r="W1372" s="27">
        <f t="shared" si="1181"/>
        <v>437900</v>
      </c>
      <c r="X1372" s="27">
        <f t="shared" si="1181"/>
        <v>0</v>
      </c>
      <c r="Y1372" s="59"/>
    </row>
    <row r="1373" spans="1:25" ht="48" customHeight="1">
      <c r="A1373" s="28" t="s">
        <v>33</v>
      </c>
      <c r="B1373" s="25" t="s">
        <v>942</v>
      </c>
      <c r="C1373" s="25" t="s">
        <v>18</v>
      </c>
      <c r="D1373" s="25" t="s">
        <v>46</v>
      </c>
      <c r="E1373" s="25" t="s">
        <v>34</v>
      </c>
      <c r="F1373" s="24"/>
      <c r="G1373" s="26">
        <f>G1374</f>
        <v>378400</v>
      </c>
      <c r="H1373" s="26">
        <f t="shared" ref="H1373:L1373" si="1182">H1374</f>
        <v>0</v>
      </c>
      <c r="I1373" s="26">
        <f t="shared" si="1182"/>
        <v>0</v>
      </c>
      <c r="J1373" s="26">
        <f t="shared" si="1182"/>
        <v>0</v>
      </c>
      <c r="K1373" s="26">
        <f>K1374</f>
        <v>378400</v>
      </c>
      <c r="L1373" s="26">
        <f t="shared" si="1182"/>
        <v>0</v>
      </c>
      <c r="M1373" s="26">
        <f>M1374</f>
        <v>378400</v>
      </c>
      <c r="N1373" s="26">
        <f t="shared" ref="N1373:R1373" si="1183">N1374</f>
        <v>0</v>
      </c>
      <c r="O1373" s="26">
        <f t="shared" si="1183"/>
        <v>0</v>
      </c>
      <c r="P1373" s="26">
        <f t="shared" si="1183"/>
        <v>0</v>
      </c>
      <c r="Q1373" s="26">
        <f>Q1374</f>
        <v>378400</v>
      </c>
      <c r="R1373" s="26">
        <f t="shared" si="1183"/>
        <v>0</v>
      </c>
      <c r="S1373" s="26">
        <f>S1374</f>
        <v>378400</v>
      </c>
      <c r="T1373" s="26">
        <f t="shared" ref="T1373:X1373" si="1184">T1374</f>
        <v>0</v>
      </c>
      <c r="U1373" s="27">
        <f t="shared" si="1184"/>
        <v>0</v>
      </c>
      <c r="V1373" s="27">
        <f t="shared" si="1184"/>
        <v>0</v>
      </c>
      <c r="W1373" s="27">
        <f>W1374</f>
        <v>378400</v>
      </c>
      <c r="X1373" s="27">
        <f t="shared" si="1184"/>
        <v>0</v>
      </c>
      <c r="Y1373" s="59"/>
    </row>
    <row r="1374" spans="1:25" ht="48">
      <c r="A1374" s="28" t="s">
        <v>29</v>
      </c>
      <c r="B1374" s="25" t="s">
        <v>942</v>
      </c>
      <c r="C1374" s="25" t="s">
        <v>18</v>
      </c>
      <c r="D1374" s="25" t="s">
        <v>46</v>
      </c>
      <c r="E1374" s="25" t="s">
        <v>34</v>
      </c>
      <c r="F1374" s="24">
        <v>100</v>
      </c>
      <c r="G1374" s="26">
        <v>378400</v>
      </c>
      <c r="H1374" s="26"/>
      <c r="I1374" s="26"/>
      <c r="J1374" s="26"/>
      <c r="K1374" s="26">
        <f>G1374+I1374</f>
        <v>378400</v>
      </c>
      <c r="L1374" s="26">
        <f>H1374+J1374</f>
        <v>0</v>
      </c>
      <c r="M1374" s="26">
        <v>378400</v>
      </c>
      <c r="N1374" s="26"/>
      <c r="O1374" s="26"/>
      <c r="P1374" s="26"/>
      <c r="Q1374" s="26">
        <f>M1374+O1374</f>
        <v>378400</v>
      </c>
      <c r="R1374" s="26">
        <f>N1374+P1374</f>
        <v>0</v>
      </c>
      <c r="S1374" s="26">
        <v>378400</v>
      </c>
      <c r="T1374" s="26"/>
      <c r="U1374" s="27"/>
      <c r="V1374" s="27"/>
      <c r="W1374" s="27">
        <f>S1374+U1374</f>
        <v>378400</v>
      </c>
      <c r="X1374" s="27">
        <f>T1374+V1374</f>
        <v>0</v>
      </c>
      <c r="Y1374" s="59"/>
    </row>
    <row r="1375" spans="1:25">
      <c r="A1375" s="28" t="s">
        <v>52</v>
      </c>
      <c r="B1375" s="25" t="s">
        <v>942</v>
      </c>
      <c r="C1375" s="25" t="s">
        <v>18</v>
      </c>
      <c r="D1375" s="25" t="s">
        <v>46</v>
      </c>
      <c r="E1375" s="25" t="s">
        <v>53</v>
      </c>
      <c r="F1375" s="24"/>
      <c r="G1375" s="26">
        <f t="shared" ref="G1375:H1375" si="1185">SUM(G1376:G1377)</f>
        <v>59500</v>
      </c>
      <c r="H1375" s="26">
        <f t="shared" si="1185"/>
        <v>0</v>
      </c>
      <c r="I1375" s="26">
        <f t="shared" ref="I1375:X1375" si="1186">SUM(I1376:I1377)</f>
        <v>0</v>
      </c>
      <c r="J1375" s="26">
        <f t="shared" si="1186"/>
        <v>0</v>
      </c>
      <c r="K1375" s="26">
        <f t="shared" si="1186"/>
        <v>59500</v>
      </c>
      <c r="L1375" s="26">
        <f t="shared" si="1186"/>
        <v>0</v>
      </c>
      <c r="M1375" s="26">
        <f t="shared" si="1186"/>
        <v>59500</v>
      </c>
      <c r="N1375" s="26">
        <f t="shared" si="1186"/>
        <v>0</v>
      </c>
      <c r="O1375" s="26">
        <f t="shared" si="1186"/>
        <v>0</v>
      </c>
      <c r="P1375" s="26">
        <f t="shared" si="1186"/>
        <v>0</v>
      </c>
      <c r="Q1375" s="26">
        <f t="shared" si="1186"/>
        <v>59500</v>
      </c>
      <c r="R1375" s="26">
        <f t="shared" si="1186"/>
        <v>0</v>
      </c>
      <c r="S1375" s="26">
        <f t="shared" si="1186"/>
        <v>59500</v>
      </c>
      <c r="T1375" s="26">
        <f t="shared" si="1186"/>
        <v>0</v>
      </c>
      <c r="U1375" s="27">
        <f t="shared" si="1186"/>
        <v>0</v>
      </c>
      <c r="V1375" s="27">
        <f t="shared" si="1186"/>
        <v>0</v>
      </c>
      <c r="W1375" s="27">
        <f t="shared" si="1186"/>
        <v>59500</v>
      </c>
      <c r="X1375" s="27">
        <f t="shared" si="1186"/>
        <v>0</v>
      </c>
      <c r="Y1375" s="59"/>
    </row>
    <row r="1376" spans="1:25" ht="24">
      <c r="A1376" s="28" t="s">
        <v>30</v>
      </c>
      <c r="B1376" s="25" t="s">
        <v>942</v>
      </c>
      <c r="C1376" s="25" t="s">
        <v>18</v>
      </c>
      <c r="D1376" s="25" t="s">
        <v>46</v>
      </c>
      <c r="E1376" s="25" t="s">
        <v>53</v>
      </c>
      <c r="F1376" s="24">
        <v>200</v>
      </c>
      <c r="G1376" s="26">
        <v>56000</v>
      </c>
      <c r="H1376" s="26"/>
      <c r="I1376" s="26"/>
      <c r="J1376" s="26"/>
      <c r="K1376" s="26">
        <f>G1376+I1376</f>
        <v>56000</v>
      </c>
      <c r="L1376" s="26">
        <f>H1376+J1376</f>
        <v>0</v>
      </c>
      <c r="M1376" s="26">
        <v>56000</v>
      </c>
      <c r="N1376" s="26"/>
      <c r="O1376" s="26"/>
      <c r="P1376" s="26"/>
      <c r="Q1376" s="26">
        <f>M1376+O1376</f>
        <v>56000</v>
      </c>
      <c r="R1376" s="26">
        <f>N1376+P1376</f>
        <v>0</v>
      </c>
      <c r="S1376" s="26">
        <v>56000</v>
      </c>
      <c r="T1376" s="26"/>
      <c r="U1376" s="27"/>
      <c r="V1376" s="27"/>
      <c r="W1376" s="27">
        <f>S1376+U1376</f>
        <v>56000</v>
      </c>
      <c r="X1376" s="27">
        <f>T1376+V1376</f>
        <v>0</v>
      </c>
      <c r="Y1376" s="59"/>
    </row>
    <row r="1377" spans="1:25">
      <c r="A1377" s="28" t="s">
        <v>54</v>
      </c>
      <c r="B1377" s="25" t="s">
        <v>942</v>
      </c>
      <c r="C1377" s="25" t="s">
        <v>18</v>
      </c>
      <c r="D1377" s="25" t="s">
        <v>46</v>
      </c>
      <c r="E1377" s="25" t="s">
        <v>53</v>
      </c>
      <c r="F1377" s="24">
        <v>800</v>
      </c>
      <c r="G1377" s="26">
        <v>3500</v>
      </c>
      <c r="H1377" s="26"/>
      <c r="I1377" s="26"/>
      <c r="J1377" s="26"/>
      <c r="K1377" s="26">
        <f>G1377+I1377</f>
        <v>3500</v>
      </c>
      <c r="L1377" s="26">
        <f>H1377+J1377</f>
        <v>0</v>
      </c>
      <c r="M1377" s="26">
        <v>3500</v>
      </c>
      <c r="N1377" s="26"/>
      <c r="O1377" s="26"/>
      <c r="P1377" s="26"/>
      <c r="Q1377" s="26">
        <f>M1377+O1377</f>
        <v>3500</v>
      </c>
      <c r="R1377" s="26">
        <f>N1377+P1377</f>
        <v>0</v>
      </c>
      <c r="S1377" s="26">
        <v>3500</v>
      </c>
      <c r="T1377" s="26"/>
      <c r="U1377" s="27"/>
      <c r="V1377" s="27"/>
      <c r="W1377" s="27">
        <f>S1377+U1377</f>
        <v>3500</v>
      </c>
      <c r="X1377" s="27">
        <f>T1377+V1377</f>
        <v>0</v>
      </c>
      <c r="Y1377" s="59"/>
    </row>
    <row r="1378" spans="1:25" hidden="1">
      <c r="A1378" s="30" t="s">
        <v>35</v>
      </c>
      <c r="B1378" s="25" t="s">
        <v>942</v>
      </c>
      <c r="C1378" s="25" t="s">
        <v>18</v>
      </c>
      <c r="D1378" s="25" t="s">
        <v>46</v>
      </c>
      <c r="E1378" s="25" t="s">
        <v>36</v>
      </c>
      <c r="F1378" s="24"/>
      <c r="G1378" s="26">
        <f t="shared" ref="G1378:X1378" si="1187">G1379</f>
        <v>0</v>
      </c>
      <c r="H1378" s="26">
        <f t="shared" si="1187"/>
        <v>0</v>
      </c>
      <c r="I1378" s="26">
        <f t="shared" si="1187"/>
        <v>0</v>
      </c>
      <c r="J1378" s="26">
        <f t="shared" si="1187"/>
        <v>0</v>
      </c>
      <c r="K1378" s="26">
        <f t="shared" si="1187"/>
        <v>0</v>
      </c>
      <c r="L1378" s="26">
        <f t="shared" si="1187"/>
        <v>0</v>
      </c>
      <c r="M1378" s="26">
        <f t="shared" si="1187"/>
        <v>0</v>
      </c>
      <c r="N1378" s="26">
        <f t="shared" si="1187"/>
        <v>0</v>
      </c>
      <c r="O1378" s="26">
        <f t="shared" si="1187"/>
        <v>0</v>
      </c>
      <c r="P1378" s="26">
        <f t="shared" si="1187"/>
        <v>0</v>
      </c>
      <c r="Q1378" s="26">
        <f t="shared" si="1187"/>
        <v>0</v>
      </c>
      <c r="R1378" s="26">
        <f t="shared" si="1187"/>
        <v>0</v>
      </c>
      <c r="S1378" s="26">
        <f t="shared" si="1187"/>
        <v>0</v>
      </c>
      <c r="T1378" s="26">
        <f t="shared" si="1187"/>
        <v>0</v>
      </c>
      <c r="U1378" s="27">
        <f t="shared" si="1187"/>
        <v>0</v>
      </c>
      <c r="V1378" s="27">
        <f t="shared" si="1187"/>
        <v>0</v>
      </c>
      <c r="W1378" s="27">
        <f t="shared" si="1187"/>
        <v>0</v>
      </c>
      <c r="X1378" s="27">
        <f t="shared" si="1187"/>
        <v>0</v>
      </c>
      <c r="Y1378" s="59"/>
    </row>
    <row r="1379" spans="1:25" ht="24" hidden="1">
      <c r="A1379" s="30" t="s">
        <v>37</v>
      </c>
      <c r="B1379" s="25" t="s">
        <v>942</v>
      </c>
      <c r="C1379" s="25" t="s">
        <v>18</v>
      </c>
      <c r="D1379" s="25" t="s">
        <v>46</v>
      </c>
      <c r="E1379" s="25" t="s">
        <v>38</v>
      </c>
      <c r="F1379" s="24"/>
      <c r="G1379" s="26">
        <f t="shared" ref="G1379:X1379" si="1188">G1380+G1383</f>
        <v>0</v>
      </c>
      <c r="H1379" s="26">
        <f t="shared" si="1188"/>
        <v>0</v>
      </c>
      <c r="I1379" s="26">
        <f t="shared" si="1188"/>
        <v>0</v>
      </c>
      <c r="J1379" s="26">
        <f t="shared" si="1188"/>
        <v>0</v>
      </c>
      <c r="K1379" s="26">
        <f t="shared" si="1188"/>
        <v>0</v>
      </c>
      <c r="L1379" s="26">
        <f t="shared" si="1188"/>
        <v>0</v>
      </c>
      <c r="M1379" s="26">
        <f t="shared" si="1188"/>
        <v>0</v>
      </c>
      <c r="N1379" s="26">
        <f t="shared" si="1188"/>
        <v>0</v>
      </c>
      <c r="O1379" s="26">
        <f t="shared" si="1188"/>
        <v>0</v>
      </c>
      <c r="P1379" s="26">
        <f t="shared" si="1188"/>
        <v>0</v>
      </c>
      <c r="Q1379" s="26">
        <f t="shared" si="1188"/>
        <v>0</v>
      </c>
      <c r="R1379" s="26">
        <f t="shared" si="1188"/>
        <v>0</v>
      </c>
      <c r="S1379" s="26">
        <f t="shared" si="1188"/>
        <v>0</v>
      </c>
      <c r="T1379" s="26">
        <f t="shared" si="1188"/>
        <v>0</v>
      </c>
      <c r="U1379" s="26">
        <f t="shared" si="1188"/>
        <v>0</v>
      </c>
      <c r="V1379" s="26">
        <f t="shared" si="1188"/>
        <v>0</v>
      </c>
      <c r="W1379" s="26">
        <f t="shared" si="1188"/>
        <v>0</v>
      </c>
      <c r="X1379" s="26">
        <f t="shared" si="1188"/>
        <v>0</v>
      </c>
      <c r="Y1379" s="59"/>
    </row>
    <row r="1380" spans="1:25" ht="24" hidden="1">
      <c r="A1380" s="28" t="s">
        <v>60</v>
      </c>
      <c r="B1380" s="25" t="s">
        <v>942</v>
      </c>
      <c r="C1380" s="25" t="s">
        <v>18</v>
      </c>
      <c r="D1380" s="25" t="s">
        <v>46</v>
      </c>
      <c r="E1380" s="25" t="s">
        <v>61</v>
      </c>
      <c r="F1380" s="24"/>
      <c r="G1380" s="26">
        <f t="shared" ref="G1380:X1380" si="1189">G1381</f>
        <v>0</v>
      </c>
      <c r="H1380" s="26">
        <f t="shared" si="1189"/>
        <v>0</v>
      </c>
      <c r="I1380" s="26">
        <f t="shared" si="1189"/>
        <v>0</v>
      </c>
      <c r="J1380" s="26">
        <f t="shared" si="1189"/>
        <v>0</v>
      </c>
      <c r="K1380" s="26">
        <f t="shared" si="1189"/>
        <v>0</v>
      </c>
      <c r="L1380" s="26">
        <f t="shared" si="1189"/>
        <v>0</v>
      </c>
      <c r="M1380" s="26">
        <f t="shared" si="1189"/>
        <v>0</v>
      </c>
      <c r="N1380" s="26">
        <f t="shared" si="1189"/>
        <v>0</v>
      </c>
      <c r="O1380" s="26">
        <f t="shared" si="1189"/>
        <v>0</v>
      </c>
      <c r="P1380" s="26">
        <f t="shared" si="1189"/>
        <v>0</v>
      </c>
      <c r="Q1380" s="26">
        <f t="shared" si="1189"/>
        <v>0</v>
      </c>
      <c r="R1380" s="26">
        <f t="shared" si="1189"/>
        <v>0</v>
      </c>
      <c r="S1380" s="26">
        <f t="shared" si="1189"/>
        <v>0</v>
      </c>
      <c r="T1380" s="26">
        <f t="shared" si="1189"/>
        <v>0</v>
      </c>
      <c r="U1380" s="27">
        <f t="shared" si="1189"/>
        <v>0</v>
      </c>
      <c r="V1380" s="27">
        <f t="shared" si="1189"/>
        <v>0</v>
      </c>
      <c r="W1380" s="27">
        <f t="shared" si="1189"/>
        <v>0</v>
      </c>
      <c r="X1380" s="27">
        <f t="shared" si="1189"/>
        <v>0</v>
      </c>
      <c r="Y1380" s="59"/>
    </row>
    <row r="1381" spans="1:25" ht="48" hidden="1">
      <c r="A1381" s="28" t="s">
        <v>29</v>
      </c>
      <c r="B1381" s="25" t="s">
        <v>942</v>
      </c>
      <c r="C1381" s="25" t="s">
        <v>18</v>
      </c>
      <c r="D1381" s="25" t="s">
        <v>46</v>
      </c>
      <c r="E1381" s="25" t="s">
        <v>61</v>
      </c>
      <c r="F1381" s="24">
        <v>100</v>
      </c>
      <c r="G1381" s="26"/>
      <c r="H1381" s="26"/>
      <c r="I1381" s="26"/>
      <c r="J1381" s="26"/>
      <c r="K1381" s="26">
        <f>G1381+I1381</f>
        <v>0</v>
      </c>
      <c r="L1381" s="26">
        <f>H1381+J1381</f>
        <v>0</v>
      </c>
      <c r="M1381" s="26"/>
      <c r="N1381" s="26"/>
      <c r="O1381" s="26"/>
      <c r="P1381" s="26"/>
      <c r="Q1381" s="26">
        <f>M1381+O1381</f>
        <v>0</v>
      </c>
      <c r="R1381" s="26">
        <f>N1381+P1381</f>
        <v>0</v>
      </c>
      <c r="S1381" s="26"/>
      <c r="T1381" s="26"/>
      <c r="U1381" s="27"/>
      <c r="V1381" s="27"/>
      <c r="W1381" s="26">
        <f>S1381+U1381</f>
        <v>0</v>
      </c>
      <c r="X1381" s="26">
        <f>T1381+V1381</f>
        <v>0</v>
      </c>
      <c r="Y1381" s="59"/>
    </row>
    <row r="1382" spans="1:25" ht="72" hidden="1">
      <c r="A1382" s="28" t="s">
        <v>43</v>
      </c>
      <c r="B1382" s="25" t="s">
        <v>942</v>
      </c>
      <c r="C1382" s="25" t="s">
        <v>18</v>
      </c>
      <c r="D1382" s="25" t="s">
        <v>46</v>
      </c>
      <c r="E1382" s="25" t="s">
        <v>44</v>
      </c>
      <c r="F1382" s="24"/>
      <c r="G1382" s="26">
        <f t="shared" ref="G1382:X1382" si="1190">G1383</f>
        <v>0</v>
      </c>
      <c r="H1382" s="26">
        <f t="shared" si="1190"/>
        <v>0</v>
      </c>
      <c r="I1382" s="26">
        <f t="shared" si="1190"/>
        <v>0</v>
      </c>
      <c r="J1382" s="26">
        <f t="shared" si="1190"/>
        <v>0</v>
      </c>
      <c r="K1382" s="26">
        <f t="shared" si="1190"/>
        <v>0</v>
      </c>
      <c r="L1382" s="26">
        <f t="shared" si="1190"/>
        <v>0</v>
      </c>
      <c r="M1382" s="26">
        <f t="shared" si="1190"/>
        <v>0</v>
      </c>
      <c r="N1382" s="26">
        <f t="shared" si="1190"/>
        <v>0</v>
      </c>
      <c r="O1382" s="26">
        <f t="shared" si="1190"/>
        <v>0</v>
      </c>
      <c r="P1382" s="26">
        <f t="shared" si="1190"/>
        <v>0</v>
      </c>
      <c r="Q1382" s="26">
        <f t="shared" si="1190"/>
        <v>0</v>
      </c>
      <c r="R1382" s="26">
        <f t="shared" si="1190"/>
        <v>0</v>
      </c>
      <c r="S1382" s="26">
        <f t="shared" si="1190"/>
        <v>0</v>
      </c>
      <c r="T1382" s="26">
        <f t="shared" si="1190"/>
        <v>0</v>
      </c>
      <c r="U1382" s="26">
        <f t="shared" si="1190"/>
        <v>0</v>
      </c>
      <c r="V1382" s="26">
        <f t="shared" si="1190"/>
        <v>0</v>
      </c>
      <c r="W1382" s="26">
        <f t="shared" si="1190"/>
        <v>0</v>
      </c>
      <c r="X1382" s="26">
        <f t="shared" si="1190"/>
        <v>0</v>
      </c>
      <c r="Y1382" s="59"/>
    </row>
    <row r="1383" spans="1:25" ht="48" hidden="1">
      <c r="A1383" s="28" t="s">
        <v>29</v>
      </c>
      <c r="B1383" s="25" t="s">
        <v>942</v>
      </c>
      <c r="C1383" s="25" t="s">
        <v>18</v>
      </c>
      <c r="D1383" s="25" t="s">
        <v>46</v>
      </c>
      <c r="E1383" s="25" t="s">
        <v>44</v>
      </c>
      <c r="F1383" s="24">
        <v>100</v>
      </c>
      <c r="G1383" s="26"/>
      <c r="H1383" s="26"/>
      <c r="I1383" s="26"/>
      <c r="J1383" s="26">
        <f>I1383</f>
        <v>0</v>
      </c>
      <c r="K1383" s="26">
        <f>G1383+I1383</f>
        <v>0</v>
      </c>
      <c r="L1383" s="26">
        <f>H1383+J1383</f>
        <v>0</v>
      </c>
      <c r="M1383" s="26"/>
      <c r="N1383" s="26"/>
      <c r="O1383" s="26"/>
      <c r="P1383" s="26"/>
      <c r="Q1383" s="26">
        <f>M1383+O1383</f>
        <v>0</v>
      </c>
      <c r="R1383" s="26">
        <f>N1383+P1383</f>
        <v>0</v>
      </c>
      <c r="S1383" s="26"/>
      <c r="T1383" s="26"/>
      <c r="U1383" s="27"/>
      <c r="V1383" s="27"/>
      <c r="W1383" s="26">
        <f>S1383+U1383</f>
        <v>0</v>
      </c>
      <c r="X1383" s="26">
        <f>T1383+V1383</f>
        <v>0</v>
      </c>
      <c r="Y1383" s="59"/>
    </row>
    <row r="1384" spans="1:25">
      <c r="A1384" s="28" t="s">
        <v>70</v>
      </c>
      <c r="B1384" s="25" t="s">
        <v>942</v>
      </c>
      <c r="C1384" s="25" t="s">
        <v>18</v>
      </c>
      <c r="D1384" s="25" t="s">
        <v>71</v>
      </c>
      <c r="E1384" s="25"/>
      <c r="F1384" s="24"/>
      <c r="G1384" s="26">
        <f t="shared" ref="G1384:X1384" si="1191">G1390+G1418+G1385</f>
        <v>15259140.82</v>
      </c>
      <c r="H1384" s="26">
        <f t="shared" si="1191"/>
        <v>0</v>
      </c>
      <c r="I1384" s="26">
        <f t="shared" si="1191"/>
        <v>0</v>
      </c>
      <c r="J1384" s="26">
        <f t="shared" si="1191"/>
        <v>0</v>
      </c>
      <c r="K1384" s="26">
        <f t="shared" si="1191"/>
        <v>15259140.82</v>
      </c>
      <c r="L1384" s="26">
        <f t="shared" si="1191"/>
        <v>0</v>
      </c>
      <c r="M1384" s="26">
        <f t="shared" si="1191"/>
        <v>13087949.09</v>
      </c>
      <c r="N1384" s="26">
        <f t="shared" si="1191"/>
        <v>0</v>
      </c>
      <c r="O1384" s="26">
        <f t="shared" si="1191"/>
        <v>0</v>
      </c>
      <c r="P1384" s="26">
        <f t="shared" si="1191"/>
        <v>0</v>
      </c>
      <c r="Q1384" s="26">
        <f t="shared" si="1191"/>
        <v>13087949.09</v>
      </c>
      <c r="R1384" s="26">
        <f t="shared" si="1191"/>
        <v>0</v>
      </c>
      <c r="S1384" s="26">
        <f t="shared" si="1191"/>
        <v>13087949.09</v>
      </c>
      <c r="T1384" s="26">
        <f t="shared" si="1191"/>
        <v>0</v>
      </c>
      <c r="U1384" s="26">
        <f t="shared" si="1191"/>
        <v>0</v>
      </c>
      <c r="V1384" s="26">
        <f t="shared" si="1191"/>
        <v>0</v>
      </c>
      <c r="W1384" s="26">
        <f t="shared" si="1191"/>
        <v>13087949.09</v>
      </c>
      <c r="X1384" s="26">
        <f t="shared" si="1191"/>
        <v>0</v>
      </c>
      <c r="Y1384" s="59"/>
    </row>
    <row r="1385" spans="1:25" ht="24" hidden="1">
      <c r="A1385" s="23" t="s">
        <v>72</v>
      </c>
      <c r="B1385" s="25" t="s">
        <v>942</v>
      </c>
      <c r="C1385" s="25" t="s">
        <v>18</v>
      </c>
      <c r="D1385" s="25" t="s">
        <v>71</v>
      </c>
      <c r="E1385" s="25" t="s">
        <v>73</v>
      </c>
      <c r="F1385" s="24"/>
      <c r="G1385" s="26">
        <f t="shared" ref="G1385:X1388" si="1192">G1386</f>
        <v>0</v>
      </c>
      <c r="H1385" s="26">
        <f t="shared" si="1192"/>
        <v>0</v>
      </c>
      <c r="I1385" s="26">
        <f t="shared" si="1192"/>
        <v>0</v>
      </c>
      <c r="J1385" s="26">
        <f t="shared" si="1192"/>
        <v>0</v>
      </c>
      <c r="K1385" s="26">
        <f t="shared" si="1192"/>
        <v>0</v>
      </c>
      <c r="L1385" s="26">
        <f t="shared" si="1192"/>
        <v>0</v>
      </c>
      <c r="M1385" s="26">
        <f t="shared" si="1192"/>
        <v>0</v>
      </c>
      <c r="N1385" s="26">
        <f t="shared" si="1192"/>
        <v>0</v>
      </c>
      <c r="O1385" s="26">
        <f t="shared" si="1192"/>
        <v>0</v>
      </c>
      <c r="P1385" s="26">
        <f t="shared" si="1192"/>
        <v>0</v>
      </c>
      <c r="Q1385" s="26">
        <f t="shared" si="1192"/>
        <v>0</v>
      </c>
      <c r="R1385" s="26">
        <f t="shared" si="1192"/>
        <v>0</v>
      </c>
      <c r="S1385" s="26">
        <f t="shared" si="1192"/>
        <v>0</v>
      </c>
      <c r="T1385" s="26">
        <f t="shared" si="1192"/>
        <v>0</v>
      </c>
      <c r="U1385" s="26">
        <f t="shared" si="1192"/>
        <v>0</v>
      </c>
      <c r="V1385" s="26">
        <f t="shared" si="1192"/>
        <v>0</v>
      </c>
      <c r="W1385" s="26">
        <f t="shared" si="1192"/>
        <v>0</v>
      </c>
      <c r="X1385" s="26">
        <f t="shared" si="1192"/>
        <v>0</v>
      </c>
      <c r="Y1385" s="59"/>
    </row>
    <row r="1386" spans="1:25" ht="24" hidden="1">
      <c r="A1386" s="28" t="s">
        <v>74</v>
      </c>
      <c r="B1386" s="25" t="s">
        <v>942</v>
      </c>
      <c r="C1386" s="25" t="s">
        <v>18</v>
      </c>
      <c r="D1386" s="25" t="s">
        <v>71</v>
      </c>
      <c r="E1386" s="25" t="s">
        <v>75</v>
      </c>
      <c r="F1386" s="24"/>
      <c r="G1386" s="26">
        <f t="shared" si="1192"/>
        <v>0</v>
      </c>
      <c r="H1386" s="26">
        <f t="shared" si="1192"/>
        <v>0</v>
      </c>
      <c r="I1386" s="26">
        <f t="shared" si="1192"/>
        <v>0</v>
      </c>
      <c r="J1386" s="26">
        <f t="shared" si="1192"/>
        <v>0</v>
      </c>
      <c r="K1386" s="26">
        <f t="shared" si="1192"/>
        <v>0</v>
      </c>
      <c r="L1386" s="26">
        <f t="shared" si="1192"/>
        <v>0</v>
      </c>
      <c r="M1386" s="26">
        <f t="shared" si="1192"/>
        <v>0</v>
      </c>
      <c r="N1386" s="26">
        <f t="shared" si="1192"/>
        <v>0</v>
      </c>
      <c r="O1386" s="26">
        <f t="shared" si="1192"/>
        <v>0</v>
      </c>
      <c r="P1386" s="26">
        <f t="shared" si="1192"/>
        <v>0</v>
      </c>
      <c r="Q1386" s="26">
        <f t="shared" si="1192"/>
        <v>0</v>
      </c>
      <c r="R1386" s="26">
        <f t="shared" si="1192"/>
        <v>0</v>
      </c>
      <c r="S1386" s="26">
        <f t="shared" si="1192"/>
        <v>0</v>
      </c>
      <c r="T1386" s="26">
        <f t="shared" si="1192"/>
        <v>0</v>
      </c>
      <c r="U1386" s="26">
        <f t="shared" si="1192"/>
        <v>0</v>
      </c>
      <c r="V1386" s="26">
        <f t="shared" si="1192"/>
        <v>0</v>
      </c>
      <c r="W1386" s="26">
        <f t="shared" si="1192"/>
        <v>0</v>
      </c>
      <c r="X1386" s="26">
        <f t="shared" si="1192"/>
        <v>0</v>
      </c>
      <c r="Y1386" s="59"/>
    </row>
    <row r="1387" spans="1:25" ht="36" hidden="1">
      <c r="A1387" s="28" t="s">
        <v>76</v>
      </c>
      <c r="B1387" s="25" t="s">
        <v>942</v>
      </c>
      <c r="C1387" s="25" t="s">
        <v>18</v>
      </c>
      <c r="D1387" s="25" t="s">
        <v>71</v>
      </c>
      <c r="E1387" s="25" t="s">
        <v>77</v>
      </c>
      <c r="F1387" s="24"/>
      <c r="G1387" s="26">
        <f t="shared" si="1192"/>
        <v>0</v>
      </c>
      <c r="H1387" s="26">
        <f t="shared" si="1192"/>
        <v>0</v>
      </c>
      <c r="I1387" s="26">
        <f t="shared" si="1192"/>
        <v>0</v>
      </c>
      <c r="J1387" s="26">
        <f t="shared" si="1192"/>
        <v>0</v>
      </c>
      <c r="K1387" s="26">
        <f t="shared" si="1192"/>
        <v>0</v>
      </c>
      <c r="L1387" s="26">
        <f t="shared" si="1192"/>
        <v>0</v>
      </c>
      <c r="M1387" s="26">
        <f t="shared" si="1192"/>
        <v>0</v>
      </c>
      <c r="N1387" s="26">
        <f t="shared" si="1192"/>
        <v>0</v>
      </c>
      <c r="O1387" s="26">
        <f t="shared" si="1192"/>
        <v>0</v>
      </c>
      <c r="P1387" s="26">
        <f t="shared" si="1192"/>
        <v>0</v>
      </c>
      <c r="Q1387" s="26">
        <f t="shared" si="1192"/>
        <v>0</v>
      </c>
      <c r="R1387" s="26">
        <f t="shared" si="1192"/>
        <v>0</v>
      </c>
      <c r="S1387" s="26">
        <f t="shared" si="1192"/>
        <v>0</v>
      </c>
      <c r="T1387" s="26">
        <f t="shared" si="1192"/>
        <v>0</v>
      </c>
      <c r="U1387" s="26">
        <f t="shared" si="1192"/>
        <v>0</v>
      </c>
      <c r="V1387" s="26">
        <f t="shared" si="1192"/>
        <v>0</v>
      </c>
      <c r="W1387" s="26">
        <f t="shared" si="1192"/>
        <v>0</v>
      </c>
      <c r="X1387" s="26">
        <f t="shared" si="1192"/>
        <v>0</v>
      </c>
      <c r="Y1387" s="59"/>
    </row>
    <row r="1388" spans="1:25" ht="48" hidden="1">
      <c r="A1388" s="28" t="s">
        <v>78</v>
      </c>
      <c r="B1388" s="25" t="s">
        <v>942</v>
      </c>
      <c r="C1388" s="25" t="s">
        <v>18</v>
      </c>
      <c r="D1388" s="25" t="s">
        <v>71</v>
      </c>
      <c r="E1388" s="25" t="s">
        <v>79</v>
      </c>
      <c r="F1388" s="24"/>
      <c r="G1388" s="26">
        <f t="shared" si="1192"/>
        <v>0</v>
      </c>
      <c r="H1388" s="26">
        <f t="shared" si="1192"/>
        <v>0</v>
      </c>
      <c r="I1388" s="26">
        <f t="shared" si="1192"/>
        <v>0</v>
      </c>
      <c r="J1388" s="26">
        <f t="shared" si="1192"/>
        <v>0</v>
      </c>
      <c r="K1388" s="26">
        <f t="shared" si="1192"/>
        <v>0</v>
      </c>
      <c r="L1388" s="26">
        <f t="shared" si="1192"/>
        <v>0</v>
      </c>
      <c r="M1388" s="26">
        <f t="shared" si="1192"/>
        <v>0</v>
      </c>
      <c r="N1388" s="26">
        <f t="shared" si="1192"/>
        <v>0</v>
      </c>
      <c r="O1388" s="26">
        <f t="shared" si="1192"/>
        <v>0</v>
      </c>
      <c r="P1388" s="26">
        <f t="shared" si="1192"/>
        <v>0</v>
      </c>
      <c r="Q1388" s="26">
        <f t="shared" si="1192"/>
        <v>0</v>
      </c>
      <c r="R1388" s="26">
        <f t="shared" si="1192"/>
        <v>0</v>
      </c>
      <c r="S1388" s="26">
        <f t="shared" si="1192"/>
        <v>0</v>
      </c>
      <c r="T1388" s="26">
        <f t="shared" si="1192"/>
        <v>0</v>
      </c>
      <c r="U1388" s="26">
        <f t="shared" si="1192"/>
        <v>0</v>
      </c>
      <c r="V1388" s="26">
        <f t="shared" si="1192"/>
        <v>0</v>
      </c>
      <c r="W1388" s="26">
        <f t="shared" si="1192"/>
        <v>0</v>
      </c>
      <c r="X1388" s="26">
        <f t="shared" si="1192"/>
        <v>0</v>
      </c>
      <c r="Y1388" s="59"/>
    </row>
    <row r="1389" spans="1:25" hidden="1">
      <c r="A1389" s="28" t="s">
        <v>57</v>
      </c>
      <c r="B1389" s="25" t="s">
        <v>942</v>
      </c>
      <c r="C1389" s="25" t="s">
        <v>18</v>
      </c>
      <c r="D1389" s="25" t="s">
        <v>71</v>
      </c>
      <c r="E1389" s="25" t="s">
        <v>79</v>
      </c>
      <c r="F1389" s="24">
        <v>300</v>
      </c>
      <c r="G1389" s="26"/>
      <c r="H1389" s="26"/>
      <c r="I1389" s="26"/>
      <c r="J1389" s="26"/>
      <c r="K1389" s="26">
        <f>G1389+I1389</f>
        <v>0</v>
      </c>
      <c r="L1389" s="26">
        <f>H1389+J1389</f>
        <v>0</v>
      </c>
      <c r="M1389" s="26"/>
      <c r="N1389" s="26"/>
      <c r="O1389" s="26"/>
      <c r="P1389" s="26"/>
      <c r="Q1389" s="26">
        <f>M1389+O1389</f>
        <v>0</v>
      </c>
      <c r="R1389" s="26">
        <f>N1389+P1389</f>
        <v>0</v>
      </c>
      <c r="S1389" s="26"/>
      <c r="T1389" s="26"/>
      <c r="U1389" s="26"/>
      <c r="V1389" s="26"/>
      <c r="W1389" s="26">
        <f>S1389+U1389</f>
        <v>0</v>
      </c>
      <c r="X1389" s="26">
        <f>T1389+V1389</f>
        <v>0</v>
      </c>
      <c r="Y1389" s="59"/>
    </row>
    <row r="1390" spans="1:25" ht="24">
      <c r="A1390" s="28" t="s">
        <v>21</v>
      </c>
      <c r="B1390" s="25" t="s">
        <v>942</v>
      </c>
      <c r="C1390" s="25" t="s">
        <v>18</v>
      </c>
      <c r="D1390" s="25" t="s">
        <v>71</v>
      </c>
      <c r="E1390" s="25" t="s">
        <v>22</v>
      </c>
      <c r="F1390" s="24"/>
      <c r="G1390" s="26">
        <f>G1391+G1411</f>
        <v>15259140.82</v>
      </c>
      <c r="H1390" s="26">
        <f t="shared" ref="H1390:L1390" si="1193">H1391+H1411</f>
        <v>0</v>
      </c>
      <c r="I1390" s="26">
        <f t="shared" si="1193"/>
        <v>0</v>
      </c>
      <c r="J1390" s="26">
        <f t="shared" si="1193"/>
        <v>0</v>
      </c>
      <c r="K1390" s="26">
        <f t="shared" si="1193"/>
        <v>15259140.82</v>
      </c>
      <c r="L1390" s="26">
        <f t="shared" si="1193"/>
        <v>0</v>
      </c>
      <c r="M1390" s="26">
        <f>M1391+M1411</f>
        <v>13087949.09</v>
      </c>
      <c r="N1390" s="26">
        <f t="shared" ref="N1390:R1390" si="1194">N1391+N1411</f>
        <v>0</v>
      </c>
      <c r="O1390" s="26">
        <f t="shared" si="1194"/>
        <v>0</v>
      </c>
      <c r="P1390" s="26">
        <f t="shared" si="1194"/>
        <v>0</v>
      </c>
      <c r="Q1390" s="26">
        <f t="shared" si="1194"/>
        <v>13087949.09</v>
      </c>
      <c r="R1390" s="26">
        <f t="shared" si="1194"/>
        <v>0</v>
      </c>
      <c r="S1390" s="26">
        <f>S1391+S1411</f>
        <v>13087949.09</v>
      </c>
      <c r="T1390" s="26">
        <f t="shared" ref="T1390:X1390" si="1195">T1391+T1411</f>
        <v>0</v>
      </c>
      <c r="U1390" s="27">
        <f t="shared" si="1195"/>
        <v>0</v>
      </c>
      <c r="V1390" s="27">
        <f t="shared" si="1195"/>
        <v>0</v>
      </c>
      <c r="W1390" s="27">
        <f t="shared" si="1195"/>
        <v>13087949.09</v>
      </c>
      <c r="X1390" s="27">
        <f t="shared" si="1195"/>
        <v>0</v>
      </c>
      <c r="Y1390" s="59"/>
    </row>
    <row r="1391" spans="1:25" ht="24">
      <c r="A1391" s="28" t="s">
        <v>611</v>
      </c>
      <c r="B1391" s="25" t="s">
        <v>942</v>
      </c>
      <c r="C1391" s="25" t="s">
        <v>18</v>
      </c>
      <c r="D1391" s="25" t="s">
        <v>71</v>
      </c>
      <c r="E1391" s="25" t="s">
        <v>612</v>
      </c>
      <c r="F1391" s="24"/>
      <c r="G1391" s="26">
        <f t="shared" ref="G1391:X1391" si="1196">G1392+G1395+G1398+G1404</f>
        <v>13874184.82</v>
      </c>
      <c r="H1391" s="26">
        <f t="shared" si="1196"/>
        <v>0</v>
      </c>
      <c r="I1391" s="26">
        <f t="shared" si="1196"/>
        <v>0</v>
      </c>
      <c r="J1391" s="26">
        <f t="shared" si="1196"/>
        <v>0</v>
      </c>
      <c r="K1391" s="26">
        <f t="shared" si="1196"/>
        <v>13874184.82</v>
      </c>
      <c r="L1391" s="26">
        <f t="shared" si="1196"/>
        <v>0</v>
      </c>
      <c r="M1391" s="26">
        <f t="shared" si="1196"/>
        <v>12400706.09</v>
      </c>
      <c r="N1391" s="26">
        <f t="shared" si="1196"/>
        <v>0</v>
      </c>
      <c r="O1391" s="26">
        <f t="shared" si="1196"/>
        <v>0</v>
      </c>
      <c r="P1391" s="26">
        <f t="shared" si="1196"/>
        <v>0</v>
      </c>
      <c r="Q1391" s="26">
        <f t="shared" si="1196"/>
        <v>12400706.09</v>
      </c>
      <c r="R1391" s="26">
        <f t="shared" si="1196"/>
        <v>0</v>
      </c>
      <c r="S1391" s="26">
        <f t="shared" si="1196"/>
        <v>12400706.09</v>
      </c>
      <c r="T1391" s="26">
        <f t="shared" si="1196"/>
        <v>0</v>
      </c>
      <c r="U1391" s="27">
        <f t="shared" si="1196"/>
        <v>0</v>
      </c>
      <c r="V1391" s="27">
        <f t="shared" si="1196"/>
        <v>0</v>
      </c>
      <c r="W1391" s="27">
        <f t="shared" si="1196"/>
        <v>12400706.09</v>
      </c>
      <c r="X1391" s="27">
        <f t="shared" si="1196"/>
        <v>0</v>
      </c>
      <c r="Y1391" s="59"/>
    </row>
    <row r="1392" spans="1:25" ht="36">
      <c r="A1392" s="29" t="s">
        <v>946</v>
      </c>
      <c r="B1392" s="25" t="s">
        <v>942</v>
      </c>
      <c r="C1392" s="25" t="s">
        <v>18</v>
      </c>
      <c r="D1392" s="25" t="s">
        <v>71</v>
      </c>
      <c r="E1392" s="25" t="s">
        <v>947</v>
      </c>
      <c r="F1392" s="24"/>
      <c r="G1392" s="26">
        <f t="shared" ref="G1392:X1392" si="1197">G1393</f>
        <v>200000</v>
      </c>
      <c r="H1392" s="26">
        <f t="shared" si="1197"/>
        <v>0</v>
      </c>
      <c r="I1392" s="26">
        <f t="shared" si="1197"/>
        <v>0</v>
      </c>
      <c r="J1392" s="26">
        <f t="shared" si="1197"/>
        <v>0</v>
      </c>
      <c r="K1392" s="26">
        <f t="shared" si="1197"/>
        <v>200000</v>
      </c>
      <c r="L1392" s="26">
        <f t="shared" si="1197"/>
        <v>0</v>
      </c>
      <c r="M1392" s="26">
        <f t="shared" si="1197"/>
        <v>200000</v>
      </c>
      <c r="N1392" s="26">
        <f t="shared" si="1197"/>
        <v>0</v>
      </c>
      <c r="O1392" s="26">
        <f t="shared" si="1197"/>
        <v>0</v>
      </c>
      <c r="P1392" s="26">
        <f t="shared" si="1197"/>
        <v>0</v>
      </c>
      <c r="Q1392" s="26">
        <f t="shared" si="1197"/>
        <v>200000</v>
      </c>
      <c r="R1392" s="26">
        <f t="shared" si="1197"/>
        <v>0</v>
      </c>
      <c r="S1392" s="26">
        <f t="shared" si="1197"/>
        <v>200000</v>
      </c>
      <c r="T1392" s="26">
        <f t="shared" si="1197"/>
        <v>0</v>
      </c>
      <c r="U1392" s="27">
        <f t="shared" si="1197"/>
        <v>0</v>
      </c>
      <c r="V1392" s="27">
        <f t="shared" si="1197"/>
        <v>0</v>
      </c>
      <c r="W1392" s="27">
        <f t="shared" si="1197"/>
        <v>200000</v>
      </c>
      <c r="X1392" s="27">
        <f t="shared" si="1197"/>
        <v>0</v>
      </c>
      <c r="Y1392" s="59"/>
    </row>
    <row r="1393" spans="1:25" ht="24">
      <c r="A1393" s="29" t="s">
        <v>948</v>
      </c>
      <c r="B1393" s="25" t="s">
        <v>942</v>
      </c>
      <c r="C1393" s="25" t="s">
        <v>18</v>
      </c>
      <c r="D1393" s="25" t="s">
        <v>71</v>
      </c>
      <c r="E1393" s="25" t="s">
        <v>949</v>
      </c>
      <c r="F1393" s="24"/>
      <c r="G1393" s="26">
        <f t="shared" ref="G1393:H1393" si="1198">SUM(G1394:G1394)</f>
        <v>200000</v>
      </c>
      <c r="H1393" s="26">
        <f t="shared" si="1198"/>
        <v>0</v>
      </c>
      <c r="I1393" s="26">
        <f t="shared" ref="I1393:X1393" si="1199">SUM(I1394:I1394)</f>
        <v>0</v>
      </c>
      <c r="J1393" s="26">
        <f t="shared" si="1199"/>
        <v>0</v>
      </c>
      <c r="K1393" s="26">
        <f>SUM(K1394:K1394)</f>
        <v>200000</v>
      </c>
      <c r="L1393" s="26">
        <f t="shared" si="1199"/>
        <v>0</v>
      </c>
      <c r="M1393" s="26">
        <f t="shared" si="1199"/>
        <v>200000</v>
      </c>
      <c r="N1393" s="26">
        <f t="shared" si="1199"/>
        <v>0</v>
      </c>
      <c r="O1393" s="26">
        <f t="shared" si="1199"/>
        <v>0</v>
      </c>
      <c r="P1393" s="26">
        <f t="shared" si="1199"/>
        <v>0</v>
      </c>
      <c r="Q1393" s="26">
        <f>SUM(Q1394:Q1394)</f>
        <v>200000</v>
      </c>
      <c r="R1393" s="26">
        <f t="shared" si="1199"/>
        <v>0</v>
      </c>
      <c r="S1393" s="26">
        <f t="shared" si="1199"/>
        <v>200000</v>
      </c>
      <c r="T1393" s="26">
        <f t="shared" si="1199"/>
        <v>0</v>
      </c>
      <c r="U1393" s="27">
        <f t="shared" si="1199"/>
        <v>0</v>
      </c>
      <c r="V1393" s="27">
        <f t="shared" si="1199"/>
        <v>0</v>
      </c>
      <c r="W1393" s="27">
        <f>SUM(W1394:W1394)</f>
        <v>200000</v>
      </c>
      <c r="X1393" s="27">
        <f t="shared" si="1199"/>
        <v>0</v>
      </c>
      <c r="Y1393" s="59"/>
    </row>
    <row r="1394" spans="1:25" ht="24">
      <c r="A1394" s="28" t="s">
        <v>30</v>
      </c>
      <c r="B1394" s="25" t="s">
        <v>942</v>
      </c>
      <c r="C1394" s="25" t="s">
        <v>18</v>
      </c>
      <c r="D1394" s="25" t="s">
        <v>71</v>
      </c>
      <c r="E1394" s="25" t="s">
        <v>949</v>
      </c>
      <c r="F1394" s="24">
        <v>200</v>
      </c>
      <c r="G1394" s="26">
        <v>200000</v>
      </c>
      <c r="H1394" s="26"/>
      <c r="I1394" s="26">
        <f>-80000+80000</f>
        <v>0</v>
      </c>
      <c r="J1394" s="26"/>
      <c r="K1394" s="26">
        <f>G1394+I1394</f>
        <v>200000</v>
      </c>
      <c r="L1394" s="26">
        <f>H1394+J1394</f>
        <v>0</v>
      </c>
      <c r="M1394" s="26">
        <v>200000</v>
      </c>
      <c r="N1394" s="26"/>
      <c r="O1394" s="26">
        <f>-80000+80000</f>
        <v>0</v>
      </c>
      <c r="P1394" s="26"/>
      <c r="Q1394" s="26">
        <f>M1394+O1394</f>
        <v>200000</v>
      </c>
      <c r="R1394" s="26">
        <f>N1394+P1394</f>
        <v>0</v>
      </c>
      <c r="S1394" s="26">
        <v>200000</v>
      </c>
      <c r="T1394" s="26"/>
      <c r="U1394" s="27">
        <f>-80000+80000</f>
        <v>0</v>
      </c>
      <c r="V1394" s="27"/>
      <c r="W1394" s="27">
        <f>S1394+U1394</f>
        <v>200000</v>
      </c>
      <c r="X1394" s="27">
        <f>T1394+V1394</f>
        <v>0</v>
      </c>
      <c r="Y1394" s="59"/>
    </row>
    <row r="1395" spans="1:25" ht="48">
      <c r="A1395" s="28" t="s">
        <v>950</v>
      </c>
      <c r="B1395" s="25" t="s">
        <v>942</v>
      </c>
      <c r="C1395" s="25" t="s">
        <v>18</v>
      </c>
      <c r="D1395" s="25" t="s">
        <v>71</v>
      </c>
      <c r="E1395" s="25" t="s">
        <v>951</v>
      </c>
      <c r="F1395" s="24"/>
      <c r="G1395" s="26">
        <f t="shared" ref="G1395:V1396" si="1200">G1396</f>
        <v>600000</v>
      </c>
      <c r="H1395" s="26">
        <f t="shared" si="1200"/>
        <v>0</v>
      </c>
      <c r="I1395" s="26">
        <f t="shared" si="1200"/>
        <v>0</v>
      </c>
      <c r="J1395" s="26">
        <f t="shared" si="1200"/>
        <v>0</v>
      </c>
      <c r="K1395" s="26">
        <f t="shared" si="1200"/>
        <v>600000</v>
      </c>
      <c r="L1395" s="26">
        <f t="shared" si="1200"/>
        <v>0</v>
      </c>
      <c r="M1395" s="26">
        <f t="shared" si="1200"/>
        <v>600000</v>
      </c>
      <c r="N1395" s="26">
        <f t="shared" si="1200"/>
        <v>0</v>
      </c>
      <c r="O1395" s="26">
        <f t="shared" si="1200"/>
        <v>0</v>
      </c>
      <c r="P1395" s="26">
        <f t="shared" si="1200"/>
        <v>0</v>
      </c>
      <c r="Q1395" s="26">
        <f t="shared" si="1200"/>
        <v>600000</v>
      </c>
      <c r="R1395" s="26">
        <f t="shared" si="1200"/>
        <v>0</v>
      </c>
      <c r="S1395" s="26">
        <f t="shared" si="1200"/>
        <v>600000</v>
      </c>
      <c r="T1395" s="26">
        <f t="shared" si="1200"/>
        <v>0</v>
      </c>
      <c r="U1395" s="27">
        <f t="shared" si="1200"/>
        <v>0</v>
      </c>
      <c r="V1395" s="27">
        <f t="shared" si="1200"/>
        <v>0</v>
      </c>
      <c r="W1395" s="27">
        <f t="shared" ref="S1395:X1396" si="1201">W1396</f>
        <v>600000</v>
      </c>
      <c r="X1395" s="27">
        <f t="shared" si="1201"/>
        <v>0</v>
      </c>
      <c r="Y1395" s="59"/>
    </row>
    <row r="1396" spans="1:25" ht="36">
      <c r="A1396" s="29" t="s">
        <v>952</v>
      </c>
      <c r="B1396" s="25" t="s">
        <v>942</v>
      </c>
      <c r="C1396" s="25" t="s">
        <v>18</v>
      </c>
      <c r="D1396" s="25" t="s">
        <v>71</v>
      </c>
      <c r="E1396" s="25" t="s">
        <v>953</v>
      </c>
      <c r="F1396" s="24"/>
      <c r="G1396" s="26">
        <f t="shared" si="1200"/>
        <v>600000</v>
      </c>
      <c r="H1396" s="26">
        <f t="shared" si="1200"/>
        <v>0</v>
      </c>
      <c r="I1396" s="26">
        <f t="shared" si="1200"/>
        <v>0</v>
      </c>
      <c r="J1396" s="26">
        <f t="shared" si="1200"/>
        <v>0</v>
      </c>
      <c r="K1396" s="26">
        <f t="shared" si="1200"/>
        <v>600000</v>
      </c>
      <c r="L1396" s="26">
        <f t="shared" si="1200"/>
        <v>0</v>
      </c>
      <c r="M1396" s="26">
        <f t="shared" si="1200"/>
        <v>600000</v>
      </c>
      <c r="N1396" s="26">
        <f t="shared" si="1200"/>
        <v>0</v>
      </c>
      <c r="O1396" s="26">
        <f t="shared" si="1200"/>
        <v>0</v>
      </c>
      <c r="P1396" s="26">
        <f t="shared" si="1200"/>
        <v>0</v>
      </c>
      <c r="Q1396" s="26">
        <f t="shared" si="1200"/>
        <v>600000</v>
      </c>
      <c r="R1396" s="26">
        <f t="shared" si="1200"/>
        <v>0</v>
      </c>
      <c r="S1396" s="26">
        <f t="shared" si="1201"/>
        <v>600000</v>
      </c>
      <c r="T1396" s="26">
        <f t="shared" si="1201"/>
        <v>0</v>
      </c>
      <c r="U1396" s="27">
        <f t="shared" si="1201"/>
        <v>0</v>
      </c>
      <c r="V1396" s="27">
        <f t="shared" si="1201"/>
        <v>0</v>
      </c>
      <c r="W1396" s="27">
        <f t="shared" si="1201"/>
        <v>600000</v>
      </c>
      <c r="X1396" s="27">
        <f t="shared" si="1201"/>
        <v>0</v>
      </c>
      <c r="Y1396" s="59"/>
    </row>
    <row r="1397" spans="1:25" ht="24">
      <c r="A1397" s="28" t="s">
        <v>30</v>
      </c>
      <c r="B1397" s="25" t="s">
        <v>942</v>
      </c>
      <c r="C1397" s="25" t="s">
        <v>18</v>
      </c>
      <c r="D1397" s="25" t="s">
        <v>71</v>
      </c>
      <c r="E1397" s="25" t="s">
        <v>953</v>
      </c>
      <c r="F1397" s="24">
        <v>200</v>
      </c>
      <c r="G1397" s="26">
        <v>600000</v>
      </c>
      <c r="H1397" s="26"/>
      <c r="I1397" s="26"/>
      <c r="J1397" s="26"/>
      <c r="K1397" s="26">
        <f>G1397+I1397</f>
        <v>600000</v>
      </c>
      <c r="L1397" s="26">
        <f>H1397+J1397</f>
        <v>0</v>
      </c>
      <c r="M1397" s="26">
        <v>600000</v>
      </c>
      <c r="N1397" s="26"/>
      <c r="O1397" s="26"/>
      <c r="P1397" s="26"/>
      <c r="Q1397" s="26">
        <f>M1397+O1397</f>
        <v>600000</v>
      </c>
      <c r="R1397" s="26">
        <f>N1397+P1397</f>
        <v>0</v>
      </c>
      <c r="S1397" s="26">
        <v>600000</v>
      </c>
      <c r="T1397" s="26"/>
      <c r="U1397" s="27"/>
      <c r="V1397" s="27"/>
      <c r="W1397" s="27">
        <f>S1397+U1397</f>
        <v>600000</v>
      </c>
      <c r="X1397" s="27">
        <f>T1397+V1397</f>
        <v>0</v>
      </c>
      <c r="Y1397" s="59"/>
    </row>
    <row r="1398" spans="1:25" ht="36">
      <c r="A1398" s="29" t="s">
        <v>954</v>
      </c>
      <c r="B1398" s="25" t="s">
        <v>942</v>
      </c>
      <c r="C1398" s="25" t="s">
        <v>18</v>
      </c>
      <c r="D1398" s="25" t="s">
        <v>71</v>
      </c>
      <c r="E1398" s="25" t="s">
        <v>955</v>
      </c>
      <c r="F1398" s="24"/>
      <c r="G1398" s="26">
        <f t="shared" ref="G1398:X1398" si="1202">G1399+G1402</f>
        <v>8443666</v>
      </c>
      <c r="H1398" s="26">
        <f t="shared" si="1202"/>
        <v>0</v>
      </c>
      <c r="I1398" s="26">
        <f t="shared" si="1202"/>
        <v>0</v>
      </c>
      <c r="J1398" s="26">
        <f t="shared" si="1202"/>
        <v>0</v>
      </c>
      <c r="K1398" s="26">
        <f t="shared" si="1202"/>
        <v>8443666</v>
      </c>
      <c r="L1398" s="26">
        <f t="shared" si="1202"/>
        <v>0</v>
      </c>
      <c r="M1398" s="26">
        <f t="shared" si="1202"/>
        <v>8068491</v>
      </c>
      <c r="N1398" s="26">
        <f t="shared" si="1202"/>
        <v>0</v>
      </c>
      <c r="O1398" s="26">
        <f t="shared" si="1202"/>
        <v>0</v>
      </c>
      <c r="P1398" s="26">
        <f t="shared" si="1202"/>
        <v>0</v>
      </c>
      <c r="Q1398" s="26">
        <f t="shared" si="1202"/>
        <v>8068491</v>
      </c>
      <c r="R1398" s="26">
        <f t="shared" si="1202"/>
        <v>0</v>
      </c>
      <c r="S1398" s="26">
        <f t="shared" si="1202"/>
        <v>8068491</v>
      </c>
      <c r="T1398" s="26">
        <f t="shared" si="1202"/>
        <v>0</v>
      </c>
      <c r="U1398" s="27">
        <f t="shared" si="1202"/>
        <v>0</v>
      </c>
      <c r="V1398" s="27">
        <f t="shared" si="1202"/>
        <v>0</v>
      </c>
      <c r="W1398" s="27">
        <f t="shared" si="1202"/>
        <v>8068491</v>
      </c>
      <c r="X1398" s="27">
        <f t="shared" si="1202"/>
        <v>0</v>
      </c>
      <c r="Y1398" s="59"/>
    </row>
    <row r="1399" spans="1:25" ht="36">
      <c r="A1399" s="29" t="s">
        <v>956</v>
      </c>
      <c r="B1399" s="25" t="s">
        <v>942</v>
      </c>
      <c r="C1399" s="25" t="s">
        <v>18</v>
      </c>
      <c r="D1399" s="25" t="s">
        <v>71</v>
      </c>
      <c r="E1399" s="25" t="s">
        <v>957</v>
      </c>
      <c r="F1399" s="24"/>
      <c r="G1399" s="26">
        <f t="shared" ref="G1399:H1399" si="1203">SUM(G1400:G1401)</f>
        <v>8443666</v>
      </c>
      <c r="H1399" s="26">
        <f t="shared" si="1203"/>
        <v>0</v>
      </c>
      <c r="I1399" s="26">
        <f t="shared" ref="I1399:J1399" si="1204">SUM(I1400:I1401)</f>
        <v>0</v>
      </c>
      <c r="J1399" s="26">
        <f t="shared" si="1204"/>
        <v>0</v>
      </c>
      <c r="K1399" s="26">
        <f>SUM(K1400:K1401)</f>
        <v>8443666</v>
      </c>
      <c r="L1399" s="26">
        <f t="shared" ref="L1399:P1399" si="1205">SUM(L1400:L1401)</f>
        <v>0</v>
      </c>
      <c r="M1399" s="26">
        <f t="shared" si="1205"/>
        <v>8068491</v>
      </c>
      <c r="N1399" s="26">
        <f t="shared" si="1205"/>
        <v>0</v>
      </c>
      <c r="O1399" s="26">
        <f t="shared" si="1205"/>
        <v>0</v>
      </c>
      <c r="P1399" s="26">
        <f t="shared" si="1205"/>
        <v>0</v>
      </c>
      <c r="Q1399" s="26">
        <f>SUM(Q1400:Q1401)</f>
        <v>8068491</v>
      </c>
      <c r="R1399" s="26">
        <f t="shared" ref="R1399:X1399" si="1206">SUM(R1400:R1401)</f>
        <v>0</v>
      </c>
      <c r="S1399" s="26">
        <f t="shared" si="1206"/>
        <v>8068491</v>
      </c>
      <c r="T1399" s="26">
        <f t="shared" si="1206"/>
        <v>0</v>
      </c>
      <c r="U1399" s="27">
        <f t="shared" si="1206"/>
        <v>0</v>
      </c>
      <c r="V1399" s="27">
        <f t="shared" si="1206"/>
        <v>0</v>
      </c>
      <c r="W1399" s="27">
        <f>SUM(W1400:W1401)</f>
        <v>8068491</v>
      </c>
      <c r="X1399" s="27">
        <f t="shared" si="1206"/>
        <v>0</v>
      </c>
      <c r="Y1399" s="59"/>
    </row>
    <row r="1400" spans="1:25" ht="24">
      <c r="A1400" s="28" t="s">
        <v>30</v>
      </c>
      <c r="B1400" s="25" t="s">
        <v>942</v>
      </c>
      <c r="C1400" s="25" t="s">
        <v>18</v>
      </c>
      <c r="D1400" s="25" t="s">
        <v>71</v>
      </c>
      <c r="E1400" s="25" t="s">
        <v>957</v>
      </c>
      <c r="F1400" s="24">
        <v>200</v>
      </c>
      <c r="G1400" s="26">
        <v>8427274</v>
      </c>
      <c r="H1400" s="26"/>
      <c r="I1400" s="26">
        <v>15312</v>
      </c>
      <c r="J1400" s="26"/>
      <c r="K1400" s="26">
        <f>G1400+I1400</f>
        <v>8442586</v>
      </c>
      <c r="L1400" s="26">
        <f>H1400+J1400</f>
        <v>0</v>
      </c>
      <c r="M1400" s="26">
        <v>8052099</v>
      </c>
      <c r="N1400" s="26"/>
      <c r="O1400" s="26">
        <v>15312</v>
      </c>
      <c r="P1400" s="26"/>
      <c r="Q1400" s="26">
        <f>M1400+O1400</f>
        <v>8067411</v>
      </c>
      <c r="R1400" s="26">
        <f>N1400+P1400</f>
        <v>0</v>
      </c>
      <c r="S1400" s="26">
        <v>8052099</v>
      </c>
      <c r="T1400" s="26"/>
      <c r="U1400" s="26">
        <v>15312</v>
      </c>
      <c r="V1400" s="27"/>
      <c r="W1400" s="27">
        <f>S1400+U1400</f>
        <v>8067411</v>
      </c>
      <c r="X1400" s="27">
        <f>T1400+V1400</f>
        <v>0</v>
      </c>
      <c r="Y1400" s="59"/>
    </row>
    <row r="1401" spans="1:25">
      <c r="A1401" s="35" t="s">
        <v>54</v>
      </c>
      <c r="B1401" s="36" t="s">
        <v>942</v>
      </c>
      <c r="C1401" s="36" t="s">
        <v>18</v>
      </c>
      <c r="D1401" s="36" t="s">
        <v>71</v>
      </c>
      <c r="E1401" s="36" t="s">
        <v>957</v>
      </c>
      <c r="F1401" s="24">
        <v>800</v>
      </c>
      <c r="G1401" s="26">
        <v>16392</v>
      </c>
      <c r="H1401" s="26"/>
      <c r="I1401" s="26">
        <v>-15312</v>
      </c>
      <c r="J1401" s="26"/>
      <c r="K1401" s="26">
        <f>G1401+I1401</f>
        <v>1080</v>
      </c>
      <c r="L1401" s="26">
        <f>H1401+J1401</f>
        <v>0</v>
      </c>
      <c r="M1401" s="26">
        <v>16392</v>
      </c>
      <c r="N1401" s="26"/>
      <c r="O1401" s="26">
        <v>-15312</v>
      </c>
      <c r="P1401" s="26"/>
      <c r="Q1401" s="26">
        <f>M1401+O1401</f>
        <v>1080</v>
      </c>
      <c r="R1401" s="26">
        <f>N1401+P1401</f>
        <v>0</v>
      </c>
      <c r="S1401" s="26">
        <v>16392</v>
      </c>
      <c r="T1401" s="26"/>
      <c r="U1401" s="26">
        <v>-15312</v>
      </c>
      <c r="V1401" s="27"/>
      <c r="W1401" s="27">
        <f>S1401+U1401</f>
        <v>1080</v>
      </c>
      <c r="X1401" s="27">
        <f>T1401+V1401</f>
        <v>0</v>
      </c>
      <c r="Y1401" s="59"/>
    </row>
    <row r="1402" spans="1:25" ht="24" hidden="1">
      <c r="A1402" s="35" t="s">
        <v>958</v>
      </c>
      <c r="B1402" s="25" t="s">
        <v>942</v>
      </c>
      <c r="C1402" s="25" t="s">
        <v>18</v>
      </c>
      <c r="D1402" s="25" t="s">
        <v>71</v>
      </c>
      <c r="E1402" s="25" t="s">
        <v>959</v>
      </c>
      <c r="F1402" s="24"/>
      <c r="G1402" s="26">
        <f t="shared" ref="G1402:X1402" si="1207">G1403</f>
        <v>0</v>
      </c>
      <c r="H1402" s="26">
        <f t="shared" si="1207"/>
        <v>0</v>
      </c>
      <c r="I1402" s="26">
        <f t="shared" si="1207"/>
        <v>0</v>
      </c>
      <c r="J1402" s="26">
        <f t="shared" si="1207"/>
        <v>0</v>
      </c>
      <c r="K1402" s="26">
        <f t="shared" si="1207"/>
        <v>0</v>
      </c>
      <c r="L1402" s="26">
        <f t="shared" si="1207"/>
        <v>0</v>
      </c>
      <c r="M1402" s="26">
        <f t="shared" si="1207"/>
        <v>0</v>
      </c>
      <c r="N1402" s="26">
        <f t="shared" si="1207"/>
        <v>0</v>
      </c>
      <c r="O1402" s="26">
        <f t="shared" si="1207"/>
        <v>0</v>
      </c>
      <c r="P1402" s="26">
        <f t="shared" si="1207"/>
        <v>0</v>
      </c>
      <c r="Q1402" s="26">
        <f t="shared" si="1207"/>
        <v>0</v>
      </c>
      <c r="R1402" s="26">
        <f t="shared" si="1207"/>
        <v>0</v>
      </c>
      <c r="S1402" s="26">
        <f t="shared" si="1207"/>
        <v>0</v>
      </c>
      <c r="T1402" s="26">
        <f t="shared" si="1207"/>
        <v>0</v>
      </c>
      <c r="U1402" s="27">
        <f t="shared" si="1207"/>
        <v>0</v>
      </c>
      <c r="V1402" s="27">
        <f t="shared" si="1207"/>
        <v>0</v>
      </c>
      <c r="W1402" s="27">
        <f t="shared" si="1207"/>
        <v>0</v>
      </c>
      <c r="X1402" s="27">
        <f t="shared" si="1207"/>
        <v>0</v>
      </c>
      <c r="Y1402" s="59"/>
    </row>
    <row r="1403" spans="1:25" ht="24" hidden="1">
      <c r="A1403" s="28" t="s">
        <v>30</v>
      </c>
      <c r="B1403" s="25" t="s">
        <v>942</v>
      </c>
      <c r="C1403" s="25" t="s">
        <v>18</v>
      </c>
      <c r="D1403" s="25" t="s">
        <v>71</v>
      </c>
      <c r="E1403" s="25" t="s">
        <v>959</v>
      </c>
      <c r="F1403" s="24">
        <v>200</v>
      </c>
      <c r="G1403" s="26">
        <v>0</v>
      </c>
      <c r="H1403" s="26"/>
      <c r="I1403" s="26"/>
      <c r="J1403" s="26"/>
      <c r="K1403" s="26">
        <f>G1403+I1403</f>
        <v>0</v>
      </c>
      <c r="L1403" s="26">
        <f>H1403+J1403</f>
        <v>0</v>
      </c>
      <c r="M1403" s="26">
        <v>0</v>
      </c>
      <c r="N1403" s="26"/>
      <c r="O1403" s="26"/>
      <c r="P1403" s="26"/>
      <c r="Q1403" s="26">
        <f>M1403+O1403</f>
        <v>0</v>
      </c>
      <c r="R1403" s="26">
        <f>N1403+P1403</f>
        <v>0</v>
      </c>
      <c r="S1403" s="26">
        <v>0</v>
      </c>
      <c r="T1403" s="26"/>
      <c r="U1403" s="27"/>
      <c r="V1403" s="27"/>
      <c r="W1403" s="27">
        <f>S1403+U1403</f>
        <v>0</v>
      </c>
      <c r="X1403" s="27">
        <f>T1403+V1403</f>
        <v>0</v>
      </c>
      <c r="Y1403" s="59"/>
    </row>
    <row r="1404" spans="1:25" ht="36">
      <c r="A1404" s="28" t="s">
        <v>613</v>
      </c>
      <c r="B1404" s="25" t="s">
        <v>942</v>
      </c>
      <c r="C1404" s="25" t="s">
        <v>18</v>
      </c>
      <c r="D1404" s="25" t="s">
        <v>71</v>
      </c>
      <c r="E1404" s="25" t="s">
        <v>614</v>
      </c>
      <c r="F1404" s="24"/>
      <c r="G1404" s="26">
        <f t="shared" ref="G1404:X1404" si="1208">G1407+G1405</f>
        <v>4630518.82</v>
      </c>
      <c r="H1404" s="26">
        <f t="shared" si="1208"/>
        <v>0</v>
      </c>
      <c r="I1404" s="26">
        <f t="shared" si="1208"/>
        <v>0</v>
      </c>
      <c r="J1404" s="26">
        <f t="shared" si="1208"/>
        <v>0</v>
      </c>
      <c r="K1404" s="26">
        <f t="shared" si="1208"/>
        <v>4630518.82</v>
      </c>
      <c r="L1404" s="26">
        <f t="shared" si="1208"/>
        <v>0</v>
      </c>
      <c r="M1404" s="26">
        <f t="shared" si="1208"/>
        <v>3532215.09</v>
      </c>
      <c r="N1404" s="26">
        <f t="shared" si="1208"/>
        <v>0</v>
      </c>
      <c r="O1404" s="26">
        <f t="shared" si="1208"/>
        <v>0</v>
      </c>
      <c r="P1404" s="26">
        <f t="shared" si="1208"/>
        <v>0</v>
      </c>
      <c r="Q1404" s="26">
        <f t="shared" si="1208"/>
        <v>3532215.09</v>
      </c>
      <c r="R1404" s="26">
        <f t="shared" si="1208"/>
        <v>0</v>
      </c>
      <c r="S1404" s="26">
        <f t="shared" si="1208"/>
        <v>3532215.09</v>
      </c>
      <c r="T1404" s="26">
        <f t="shared" si="1208"/>
        <v>0</v>
      </c>
      <c r="U1404" s="27">
        <f t="shared" si="1208"/>
        <v>0</v>
      </c>
      <c r="V1404" s="27">
        <f t="shared" si="1208"/>
        <v>0</v>
      </c>
      <c r="W1404" s="27">
        <f t="shared" si="1208"/>
        <v>3532215.09</v>
      </c>
      <c r="X1404" s="27">
        <f t="shared" si="1208"/>
        <v>0</v>
      </c>
      <c r="Y1404" s="59"/>
    </row>
    <row r="1405" spans="1:25" ht="48.75" customHeight="1">
      <c r="A1405" s="28" t="s">
        <v>33</v>
      </c>
      <c r="B1405" s="25" t="s">
        <v>942</v>
      </c>
      <c r="C1405" s="25" t="s">
        <v>18</v>
      </c>
      <c r="D1405" s="25" t="s">
        <v>71</v>
      </c>
      <c r="E1405" s="25" t="s">
        <v>615</v>
      </c>
      <c r="F1405" s="24"/>
      <c r="G1405" s="26">
        <f t="shared" ref="G1405:X1405" si="1209">G1406</f>
        <v>210000</v>
      </c>
      <c r="H1405" s="26">
        <f t="shared" si="1209"/>
        <v>0</v>
      </c>
      <c r="I1405" s="26">
        <f t="shared" si="1209"/>
        <v>0</v>
      </c>
      <c r="J1405" s="26">
        <f t="shared" si="1209"/>
        <v>0</v>
      </c>
      <c r="K1405" s="26">
        <f t="shared" si="1209"/>
        <v>210000</v>
      </c>
      <c r="L1405" s="26">
        <f t="shared" si="1209"/>
        <v>0</v>
      </c>
      <c r="M1405" s="26">
        <f t="shared" si="1209"/>
        <v>120000</v>
      </c>
      <c r="N1405" s="26">
        <f t="shared" si="1209"/>
        <v>0</v>
      </c>
      <c r="O1405" s="26">
        <f t="shared" si="1209"/>
        <v>0</v>
      </c>
      <c r="P1405" s="26">
        <f t="shared" si="1209"/>
        <v>0</v>
      </c>
      <c r="Q1405" s="26">
        <f t="shared" si="1209"/>
        <v>120000</v>
      </c>
      <c r="R1405" s="26">
        <f t="shared" si="1209"/>
        <v>0</v>
      </c>
      <c r="S1405" s="26">
        <f t="shared" si="1209"/>
        <v>120000</v>
      </c>
      <c r="T1405" s="26">
        <f t="shared" si="1209"/>
        <v>0</v>
      </c>
      <c r="U1405" s="27">
        <f t="shared" si="1209"/>
        <v>0</v>
      </c>
      <c r="V1405" s="27">
        <f t="shared" si="1209"/>
        <v>0</v>
      </c>
      <c r="W1405" s="27">
        <f t="shared" si="1209"/>
        <v>120000</v>
      </c>
      <c r="X1405" s="27">
        <f t="shared" si="1209"/>
        <v>0</v>
      </c>
      <c r="Y1405" s="59"/>
    </row>
    <row r="1406" spans="1:25" ht="48">
      <c r="A1406" s="28" t="s">
        <v>29</v>
      </c>
      <c r="B1406" s="25" t="s">
        <v>942</v>
      </c>
      <c r="C1406" s="25" t="s">
        <v>18</v>
      </c>
      <c r="D1406" s="25" t="s">
        <v>71</v>
      </c>
      <c r="E1406" s="25" t="s">
        <v>615</v>
      </c>
      <c r="F1406" s="24">
        <v>100</v>
      </c>
      <c r="G1406" s="26">
        <v>210000</v>
      </c>
      <c r="H1406" s="26"/>
      <c r="I1406" s="26"/>
      <c r="J1406" s="26"/>
      <c r="K1406" s="26">
        <f>G1406+I1406</f>
        <v>210000</v>
      </c>
      <c r="L1406" s="26">
        <f>H1406+J1406</f>
        <v>0</v>
      </c>
      <c r="M1406" s="26">
        <v>120000</v>
      </c>
      <c r="N1406" s="26"/>
      <c r="O1406" s="26"/>
      <c r="P1406" s="26"/>
      <c r="Q1406" s="26">
        <f>M1406+O1406</f>
        <v>120000</v>
      </c>
      <c r="R1406" s="26">
        <f>N1406+P1406</f>
        <v>0</v>
      </c>
      <c r="S1406" s="26">
        <v>120000</v>
      </c>
      <c r="T1406" s="26"/>
      <c r="U1406" s="27"/>
      <c r="V1406" s="27"/>
      <c r="W1406" s="27">
        <f>S1406+U1406</f>
        <v>120000</v>
      </c>
      <c r="X1406" s="27">
        <f>T1406+V1406</f>
        <v>0</v>
      </c>
      <c r="Y1406" s="59"/>
    </row>
    <row r="1407" spans="1:25" ht="24">
      <c r="A1407" s="28" t="s">
        <v>626</v>
      </c>
      <c r="B1407" s="36" t="s">
        <v>942</v>
      </c>
      <c r="C1407" s="36" t="s">
        <v>18</v>
      </c>
      <c r="D1407" s="36" t="s">
        <v>71</v>
      </c>
      <c r="E1407" s="36" t="s">
        <v>960</v>
      </c>
      <c r="F1407" s="24"/>
      <c r="G1407" s="26">
        <f t="shared" ref="G1407:H1407" si="1210">SUM(G1408:G1410)</f>
        <v>4420518.82</v>
      </c>
      <c r="H1407" s="26">
        <f t="shared" si="1210"/>
        <v>0</v>
      </c>
      <c r="I1407" s="26">
        <f t="shared" ref="I1407:J1407" si="1211">SUM(I1408:I1410)</f>
        <v>0</v>
      </c>
      <c r="J1407" s="26">
        <f t="shared" si="1211"/>
        <v>0</v>
      </c>
      <c r="K1407" s="26">
        <f>SUM(K1408:K1410)</f>
        <v>4420518.82</v>
      </c>
      <c r="L1407" s="26">
        <f t="shared" ref="L1407:P1407" si="1212">SUM(L1408:L1410)</f>
        <v>0</v>
      </c>
      <c r="M1407" s="26">
        <f t="shared" si="1212"/>
        <v>3412215.09</v>
      </c>
      <c r="N1407" s="26">
        <f t="shared" si="1212"/>
        <v>0</v>
      </c>
      <c r="O1407" s="26">
        <f t="shared" si="1212"/>
        <v>0</v>
      </c>
      <c r="P1407" s="26">
        <f t="shared" si="1212"/>
        <v>0</v>
      </c>
      <c r="Q1407" s="26">
        <f>SUM(Q1408:Q1410)</f>
        <v>3412215.09</v>
      </c>
      <c r="R1407" s="26">
        <f t="shared" ref="R1407:X1407" si="1213">SUM(R1408:R1410)</f>
        <v>0</v>
      </c>
      <c r="S1407" s="26">
        <f t="shared" si="1213"/>
        <v>3412215.09</v>
      </c>
      <c r="T1407" s="26">
        <f t="shared" si="1213"/>
        <v>0</v>
      </c>
      <c r="U1407" s="27">
        <f t="shared" si="1213"/>
        <v>0</v>
      </c>
      <c r="V1407" s="27">
        <f t="shared" si="1213"/>
        <v>0</v>
      </c>
      <c r="W1407" s="27">
        <f>SUM(W1408:W1410)</f>
        <v>3412215.09</v>
      </c>
      <c r="X1407" s="27">
        <f t="shared" si="1213"/>
        <v>0</v>
      </c>
      <c r="Y1407" s="59"/>
    </row>
    <row r="1408" spans="1:25" ht="48">
      <c r="A1408" s="35" t="s">
        <v>29</v>
      </c>
      <c r="B1408" s="36" t="s">
        <v>942</v>
      </c>
      <c r="C1408" s="36" t="s">
        <v>18</v>
      </c>
      <c r="D1408" s="36" t="s">
        <v>71</v>
      </c>
      <c r="E1408" s="36" t="s">
        <v>960</v>
      </c>
      <c r="F1408" s="24">
        <v>100</v>
      </c>
      <c r="G1408" s="26">
        <v>4030142.38</v>
      </c>
      <c r="H1408" s="26"/>
      <c r="I1408" s="26"/>
      <c r="J1408" s="26"/>
      <c r="K1408" s="26">
        <f t="shared" ref="K1408:L1410" si="1214">G1408+I1408</f>
        <v>4030142.38</v>
      </c>
      <c r="L1408" s="26">
        <f t="shared" si="1214"/>
        <v>0</v>
      </c>
      <c r="M1408" s="26">
        <v>3341215.09</v>
      </c>
      <c r="N1408" s="26"/>
      <c r="O1408" s="26"/>
      <c r="P1408" s="26"/>
      <c r="Q1408" s="26">
        <f t="shared" ref="Q1408:R1410" si="1215">M1408+O1408</f>
        <v>3341215.09</v>
      </c>
      <c r="R1408" s="26">
        <f t="shared" si="1215"/>
        <v>0</v>
      </c>
      <c r="S1408" s="26">
        <v>3341215.09</v>
      </c>
      <c r="T1408" s="26"/>
      <c r="U1408" s="27"/>
      <c r="V1408" s="27"/>
      <c r="W1408" s="27">
        <f t="shared" ref="W1408:X1410" si="1216">S1408+U1408</f>
        <v>3341215.09</v>
      </c>
      <c r="X1408" s="27">
        <f t="shared" si="1216"/>
        <v>0</v>
      </c>
      <c r="Y1408" s="59"/>
    </row>
    <row r="1409" spans="1:25" ht="24">
      <c r="A1409" s="35" t="s">
        <v>30</v>
      </c>
      <c r="B1409" s="36" t="s">
        <v>942</v>
      </c>
      <c r="C1409" s="36" t="s">
        <v>18</v>
      </c>
      <c r="D1409" s="36" t="s">
        <v>71</v>
      </c>
      <c r="E1409" s="36" t="s">
        <v>960</v>
      </c>
      <c r="F1409" s="24">
        <v>200</v>
      </c>
      <c r="G1409" s="26">
        <v>389376.44</v>
      </c>
      <c r="H1409" s="26"/>
      <c r="I1409" s="26"/>
      <c r="J1409" s="26"/>
      <c r="K1409" s="26">
        <f t="shared" si="1214"/>
        <v>389376.44</v>
      </c>
      <c r="L1409" s="26">
        <f t="shared" si="1214"/>
        <v>0</v>
      </c>
      <c r="M1409" s="26">
        <v>70000</v>
      </c>
      <c r="N1409" s="26"/>
      <c r="O1409" s="26">
        <v>0</v>
      </c>
      <c r="P1409" s="26"/>
      <c r="Q1409" s="26">
        <f t="shared" si="1215"/>
        <v>70000</v>
      </c>
      <c r="R1409" s="26">
        <f t="shared" si="1215"/>
        <v>0</v>
      </c>
      <c r="S1409" s="26">
        <v>70000</v>
      </c>
      <c r="T1409" s="26"/>
      <c r="U1409" s="27">
        <v>0</v>
      </c>
      <c r="V1409" s="27"/>
      <c r="W1409" s="27">
        <f t="shared" si="1216"/>
        <v>70000</v>
      </c>
      <c r="X1409" s="27">
        <f t="shared" si="1216"/>
        <v>0</v>
      </c>
      <c r="Y1409" s="59"/>
    </row>
    <row r="1410" spans="1:25">
      <c r="A1410" s="35" t="s">
        <v>54</v>
      </c>
      <c r="B1410" s="36" t="s">
        <v>942</v>
      </c>
      <c r="C1410" s="36" t="s">
        <v>18</v>
      </c>
      <c r="D1410" s="36" t="s">
        <v>71</v>
      </c>
      <c r="E1410" s="36" t="s">
        <v>960</v>
      </c>
      <c r="F1410" s="24">
        <v>800</v>
      </c>
      <c r="G1410" s="26">
        <v>1000</v>
      </c>
      <c r="H1410" s="26"/>
      <c r="I1410" s="26"/>
      <c r="J1410" s="26"/>
      <c r="K1410" s="26">
        <f t="shared" si="1214"/>
        <v>1000</v>
      </c>
      <c r="L1410" s="26">
        <f t="shared" si="1214"/>
        <v>0</v>
      </c>
      <c r="M1410" s="26">
        <v>1000</v>
      </c>
      <c r="N1410" s="26"/>
      <c r="O1410" s="26"/>
      <c r="P1410" s="26"/>
      <c r="Q1410" s="26">
        <f t="shared" si="1215"/>
        <v>1000</v>
      </c>
      <c r="R1410" s="26">
        <f t="shared" si="1215"/>
        <v>0</v>
      </c>
      <c r="S1410" s="26">
        <v>1000</v>
      </c>
      <c r="T1410" s="26"/>
      <c r="U1410" s="27"/>
      <c r="V1410" s="27"/>
      <c r="W1410" s="27">
        <f t="shared" si="1216"/>
        <v>1000</v>
      </c>
      <c r="X1410" s="27">
        <f t="shared" si="1216"/>
        <v>0</v>
      </c>
      <c r="Y1410" s="59"/>
    </row>
    <row r="1411" spans="1:25" ht="24">
      <c r="A1411" s="28" t="s">
        <v>80</v>
      </c>
      <c r="B1411" s="25" t="s">
        <v>942</v>
      </c>
      <c r="C1411" s="25" t="s">
        <v>18</v>
      </c>
      <c r="D1411" s="25" t="s">
        <v>71</v>
      </c>
      <c r="E1411" s="25" t="s">
        <v>81</v>
      </c>
      <c r="F1411" s="24"/>
      <c r="G1411" s="26">
        <f t="shared" ref="G1411:X1411" si="1217">G1412+G1415</f>
        <v>1384956</v>
      </c>
      <c r="H1411" s="26">
        <f t="shared" si="1217"/>
        <v>0</v>
      </c>
      <c r="I1411" s="26">
        <f t="shared" si="1217"/>
        <v>0</v>
      </c>
      <c r="J1411" s="26">
        <f t="shared" si="1217"/>
        <v>0</v>
      </c>
      <c r="K1411" s="26">
        <f t="shared" si="1217"/>
        <v>1384956</v>
      </c>
      <c r="L1411" s="26">
        <f t="shared" si="1217"/>
        <v>0</v>
      </c>
      <c r="M1411" s="26">
        <f t="shared" si="1217"/>
        <v>687243</v>
      </c>
      <c r="N1411" s="26">
        <f t="shared" si="1217"/>
        <v>0</v>
      </c>
      <c r="O1411" s="26">
        <f t="shared" si="1217"/>
        <v>0</v>
      </c>
      <c r="P1411" s="26">
        <f t="shared" si="1217"/>
        <v>0</v>
      </c>
      <c r="Q1411" s="26">
        <f t="shared" si="1217"/>
        <v>687243</v>
      </c>
      <c r="R1411" s="26">
        <f t="shared" si="1217"/>
        <v>0</v>
      </c>
      <c r="S1411" s="26">
        <f t="shared" si="1217"/>
        <v>687243</v>
      </c>
      <c r="T1411" s="26">
        <f t="shared" si="1217"/>
        <v>0</v>
      </c>
      <c r="U1411" s="27">
        <f t="shared" si="1217"/>
        <v>0</v>
      </c>
      <c r="V1411" s="27">
        <f t="shared" si="1217"/>
        <v>0</v>
      </c>
      <c r="W1411" s="27">
        <f t="shared" si="1217"/>
        <v>687243</v>
      </c>
      <c r="X1411" s="27">
        <f t="shared" si="1217"/>
        <v>0</v>
      </c>
      <c r="Y1411" s="59"/>
    </row>
    <row r="1412" spans="1:25" ht="48">
      <c r="A1412" s="28" t="s">
        <v>82</v>
      </c>
      <c r="B1412" s="25" t="s">
        <v>942</v>
      </c>
      <c r="C1412" s="25" t="s">
        <v>18</v>
      </c>
      <c r="D1412" s="25" t="s">
        <v>71</v>
      </c>
      <c r="E1412" s="25" t="s">
        <v>83</v>
      </c>
      <c r="F1412" s="24"/>
      <c r="G1412" s="26">
        <f>G1413</f>
        <v>1342956</v>
      </c>
      <c r="H1412" s="26">
        <f>H1413</f>
        <v>0</v>
      </c>
      <c r="I1412" s="26">
        <f t="shared" ref="I1412:L1413" si="1218">I1413</f>
        <v>0</v>
      </c>
      <c r="J1412" s="26">
        <f t="shared" si="1218"/>
        <v>0</v>
      </c>
      <c r="K1412" s="26">
        <f t="shared" si="1218"/>
        <v>1342956</v>
      </c>
      <c r="L1412" s="26">
        <f t="shared" si="1218"/>
        <v>0</v>
      </c>
      <c r="M1412" s="26">
        <f>M1413</f>
        <v>645243</v>
      </c>
      <c r="N1412" s="26">
        <f>N1413</f>
        <v>0</v>
      </c>
      <c r="O1412" s="26">
        <f t="shared" ref="O1412:R1413" si="1219">O1413</f>
        <v>0</v>
      </c>
      <c r="P1412" s="26">
        <f t="shared" si="1219"/>
        <v>0</v>
      </c>
      <c r="Q1412" s="26">
        <f t="shared" si="1219"/>
        <v>645243</v>
      </c>
      <c r="R1412" s="26">
        <f t="shared" si="1219"/>
        <v>0</v>
      </c>
      <c r="S1412" s="26">
        <f>S1413</f>
        <v>645243</v>
      </c>
      <c r="T1412" s="26">
        <f>T1413</f>
        <v>0</v>
      </c>
      <c r="U1412" s="27">
        <f t="shared" ref="U1412:X1413" si="1220">U1413</f>
        <v>0</v>
      </c>
      <c r="V1412" s="27">
        <f t="shared" si="1220"/>
        <v>0</v>
      </c>
      <c r="W1412" s="27">
        <f t="shared" si="1220"/>
        <v>645243</v>
      </c>
      <c r="X1412" s="27">
        <f t="shared" si="1220"/>
        <v>0</v>
      </c>
      <c r="Y1412" s="59"/>
    </row>
    <row r="1413" spans="1:25" ht="36">
      <c r="A1413" s="28" t="s">
        <v>84</v>
      </c>
      <c r="B1413" s="25" t="s">
        <v>942</v>
      </c>
      <c r="C1413" s="25" t="s">
        <v>18</v>
      </c>
      <c r="D1413" s="25" t="s">
        <v>71</v>
      </c>
      <c r="E1413" s="25" t="s">
        <v>85</v>
      </c>
      <c r="F1413" s="24"/>
      <c r="G1413" s="26">
        <f>G1414</f>
        <v>1342956</v>
      </c>
      <c r="H1413" s="26">
        <f>H1414</f>
        <v>0</v>
      </c>
      <c r="I1413" s="26">
        <f t="shared" si="1218"/>
        <v>0</v>
      </c>
      <c r="J1413" s="26">
        <f t="shared" si="1218"/>
        <v>0</v>
      </c>
      <c r="K1413" s="26">
        <f t="shared" si="1218"/>
        <v>1342956</v>
      </c>
      <c r="L1413" s="26">
        <f t="shared" si="1218"/>
        <v>0</v>
      </c>
      <c r="M1413" s="26">
        <f>M1414</f>
        <v>645243</v>
      </c>
      <c r="N1413" s="26">
        <f>N1414</f>
        <v>0</v>
      </c>
      <c r="O1413" s="26">
        <f t="shared" si="1219"/>
        <v>0</v>
      </c>
      <c r="P1413" s="26">
        <f t="shared" si="1219"/>
        <v>0</v>
      </c>
      <c r="Q1413" s="26">
        <f t="shared" si="1219"/>
        <v>645243</v>
      </c>
      <c r="R1413" s="26">
        <f t="shared" si="1219"/>
        <v>0</v>
      </c>
      <c r="S1413" s="26">
        <f>S1414</f>
        <v>645243</v>
      </c>
      <c r="T1413" s="26">
        <f>T1414</f>
        <v>0</v>
      </c>
      <c r="U1413" s="27">
        <f t="shared" si="1220"/>
        <v>0</v>
      </c>
      <c r="V1413" s="27">
        <f t="shared" si="1220"/>
        <v>0</v>
      </c>
      <c r="W1413" s="27">
        <f t="shared" si="1220"/>
        <v>645243</v>
      </c>
      <c r="X1413" s="27">
        <f t="shared" si="1220"/>
        <v>0</v>
      </c>
      <c r="Y1413" s="59"/>
    </row>
    <row r="1414" spans="1:25" ht="24">
      <c r="A1414" s="28" t="s">
        <v>30</v>
      </c>
      <c r="B1414" s="25" t="s">
        <v>942</v>
      </c>
      <c r="C1414" s="25" t="s">
        <v>18</v>
      </c>
      <c r="D1414" s="25" t="s">
        <v>71</v>
      </c>
      <c r="E1414" s="25" t="s">
        <v>85</v>
      </c>
      <c r="F1414" s="24">
        <v>200</v>
      </c>
      <c r="G1414" s="26">
        <v>1342956</v>
      </c>
      <c r="H1414" s="26"/>
      <c r="I1414" s="26"/>
      <c r="J1414" s="26"/>
      <c r="K1414" s="26">
        <f>G1414+I1414</f>
        <v>1342956</v>
      </c>
      <c r="L1414" s="26">
        <f>H1414+J1414</f>
        <v>0</v>
      </c>
      <c r="M1414" s="26">
        <v>645243</v>
      </c>
      <c r="N1414" s="26"/>
      <c r="O1414" s="26"/>
      <c r="P1414" s="26"/>
      <c r="Q1414" s="26">
        <f>M1414+O1414</f>
        <v>645243</v>
      </c>
      <c r="R1414" s="26">
        <f>N1414+P1414</f>
        <v>0</v>
      </c>
      <c r="S1414" s="26">
        <v>645243</v>
      </c>
      <c r="T1414" s="26"/>
      <c r="U1414" s="27"/>
      <c r="V1414" s="27"/>
      <c r="W1414" s="27">
        <f>S1414+U1414</f>
        <v>645243</v>
      </c>
      <c r="X1414" s="27">
        <f>T1414+V1414</f>
        <v>0</v>
      </c>
      <c r="Y1414" s="59"/>
    </row>
    <row r="1415" spans="1:25" ht="36">
      <c r="A1415" s="28" t="s">
        <v>90</v>
      </c>
      <c r="B1415" s="25" t="s">
        <v>942</v>
      </c>
      <c r="C1415" s="25" t="s">
        <v>18</v>
      </c>
      <c r="D1415" s="25" t="s">
        <v>71</v>
      </c>
      <c r="E1415" s="25" t="s">
        <v>91</v>
      </c>
      <c r="F1415" s="24"/>
      <c r="G1415" s="26">
        <f>G1416</f>
        <v>42000</v>
      </c>
      <c r="H1415" s="26">
        <f>H1416</f>
        <v>0</v>
      </c>
      <c r="I1415" s="26">
        <f t="shared" ref="I1415:L1416" si="1221">I1416</f>
        <v>0</v>
      </c>
      <c r="J1415" s="26">
        <f t="shared" si="1221"/>
        <v>0</v>
      </c>
      <c r="K1415" s="26">
        <f t="shared" si="1221"/>
        <v>42000</v>
      </c>
      <c r="L1415" s="26">
        <f t="shared" si="1221"/>
        <v>0</v>
      </c>
      <c r="M1415" s="26">
        <f>M1416</f>
        <v>42000</v>
      </c>
      <c r="N1415" s="26">
        <f>N1416</f>
        <v>0</v>
      </c>
      <c r="O1415" s="26">
        <f t="shared" ref="O1415:R1416" si="1222">O1416</f>
        <v>0</v>
      </c>
      <c r="P1415" s="26">
        <f t="shared" si="1222"/>
        <v>0</v>
      </c>
      <c r="Q1415" s="26">
        <f t="shared" si="1222"/>
        <v>42000</v>
      </c>
      <c r="R1415" s="26">
        <f t="shared" si="1222"/>
        <v>0</v>
      </c>
      <c r="S1415" s="26">
        <f>S1416</f>
        <v>42000</v>
      </c>
      <c r="T1415" s="26">
        <f>T1416</f>
        <v>0</v>
      </c>
      <c r="U1415" s="27">
        <f t="shared" ref="U1415:X1416" si="1223">U1416</f>
        <v>0</v>
      </c>
      <c r="V1415" s="27">
        <f t="shared" si="1223"/>
        <v>0</v>
      </c>
      <c r="W1415" s="27">
        <f t="shared" si="1223"/>
        <v>42000</v>
      </c>
      <c r="X1415" s="27">
        <f t="shared" si="1223"/>
        <v>0</v>
      </c>
      <c r="Y1415" s="59"/>
    </row>
    <row r="1416" spans="1:25" ht="24">
      <c r="A1416" s="28" t="s">
        <v>92</v>
      </c>
      <c r="B1416" s="25" t="s">
        <v>942</v>
      </c>
      <c r="C1416" s="25" t="s">
        <v>18</v>
      </c>
      <c r="D1416" s="25" t="s">
        <v>71</v>
      </c>
      <c r="E1416" s="25" t="s">
        <v>93</v>
      </c>
      <c r="F1416" s="24"/>
      <c r="G1416" s="26">
        <f>G1417</f>
        <v>42000</v>
      </c>
      <c r="H1416" s="26">
        <f>H1417</f>
        <v>0</v>
      </c>
      <c r="I1416" s="26">
        <f t="shared" si="1221"/>
        <v>0</v>
      </c>
      <c r="J1416" s="26">
        <f t="shared" si="1221"/>
        <v>0</v>
      </c>
      <c r="K1416" s="26">
        <f t="shared" si="1221"/>
        <v>42000</v>
      </c>
      <c r="L1416" s="26">
        <f t="shared" si="1221"/>
        <v>0</v>
      </c>
      <c r="M1416" s="26">
        <f>M1417</f>
        <v>42000</v>
      </c>
      <c r="N1416" s="26">
        <f>N1417</f>
        <v>0</v>
      </c>
      <c r="O1416" s="26">
        <f t="shared" si="1222"/>
        <v>0</v>
      </c>
      <c r="P1416" s="26">
        <f t="shared" si="1222"/>
        <v>0</v>
      </c>
      <c r="Q1416" s="26">
        <f t="shared" si="1222"/>
        <v>42000</v>
      </c>
      <c r="R1416" s="26">
        <f t="shared" si="1222"/>
        <v>0</v>
      </c>
      <c r="S1416" s="26">
        <f>S1417</f>
        <v>42000</v>
      </c>
      <c r="T1416" s="26">
        <f>T1417</f>
        <v>0</v>
      </c>
      <c r="U1416" s="27">
        <f t="shared" si="1223"/>
        <v>0</v>
      </c>
      <c r="V1416" s="27">
        <f t="shared" si="1223"/>
        <v>0</v>
      </c>
      <c r="W1416" s="27">
        <f t="shared" si="1223"/>
        <v>42000</v>
      </c>
      <c r="X1416" s="27">
        <f t="shared" si="1223"/>
        <v>0</v>
      </c>
      <c r="Y1416" s="59"/>
    </row>
    <row r="1417" spans="1:25" ht="24">
      <c r="A1417" s="28" t="s">
        <v>30</v>
      </c>
      <c r="B1417" s="25" t="s">
        <v>942</v>
      </c>
      <c r="C1417" s="25" t="s">
        <v>18</v>
      </c>
      <c r="D1417" s="25" t="s">
        <v>71</v>
      </c>
      <c r="E1417" s="25" t="s">
        <v>93</v>
      </c>
      <c r="F1417" s="24">
        <v>200</v>
      </c>
      <c r="G1417" s="26">
        <v>42000</v>
      </c>
      <c r="H1417" s="26"/>
      <c r="I1417" s="26"/>
      <c r="J1417" s="26"/>
      <c r="K1417" s="26">
        <f>G1417+I1417</f>
        <v>42000</v>
      </c>
      <c r="L1417" s="26">
        <f>H1417+J1417</f>
        <v>0</v>
      </c>
      <c r="M1417" s="26">
        <v>42000</v>
      </c>
      <c r="N1417" s="26"/>
      <c r="O1417" s="26"/>
      <c r="P1417" s="26"/>
      <c r="Q1417" s="26">
        <f>M1417+O1417</f>
        <v>42000</v>
      </c>
      <c r="R1417" s="26">
        <f>N1417+P1417</f>
        <v>0</v>
      </c>
      <c r="S1417" s="26">
        <v>42000</v>
      </c>
      <c r="T1417" s="26"/>
      <c r="U1417" s="27"/>
      <c r="V1417" s="27"/>
      <c r="W1417" s="27">
        <f>S1417+U1417</f>
        <v>42000</v>
      </c>
      <c r="X1417" s="27">
        <f>T1417+V1417</f>
        <v>0</v>
      </c>
      <c r="Y1417" s="59"/>
    </row>
    <row r="1418" spans="1:25" hidden="1">
      <c r="A1418" s="30" t="s">
        <v>35</v>
      </c>
      <c r="B1418" s="25" t="s">
        <v>942</v>
      </c>
      <c r="C1418" s="25" t="s">
        <v>18</v>
      </c>
      <c r="D1418" s="25" t="s">
        <v>71</v>
      </c>
      <c r="E1418" s="25" t="s">
        <v>36</v>
      </c>
      <c r="F1418" s="24"/>
      <c r="G1418" s="26">
        <f>G1419+G1423</f>
        <v>0</v>
      </c>
      <c r="H1418" s="26">
        <f t="shared" ref="H1418:L1418" si="1224">H1419+H1423</f>
        <v>0</v>
      </c>
      <c r="I1418" s="26">
        <f t="shared" si="1224"/>
        <v>0</v>
      </c>
      <c r="J1418" s="26">
        <f t="shared" si="1224"/>
        <v>0</v>
      </c>
      <c r="K1418" s="26">
        <f t="shared" si="1224"/>
        <v>0</v>
      </c>
      <c r="L1418" s="26">
        <f t="shared" si="1224"/>
        <v>0</v>
      </c>
      <c r="M1418" s="26">
        <f>M1419+M1423</f>
        <v>0</v>
      </c>
      <c r="N1418" s="26">
        <f t="shared" ref="N1418:R1418" si="1225">N1419+N1423</f>
        <v>0</v>
      </c>
      <c r="O1418" s="26">
        <f t="shared" si="1225"/>
        <v>0</v>
      </c>
      <c r="P1418" s="26">
        <f t="shared" si="1225"/>
        <v>0</v>
      </c>
      <c r="Q1418" s="26">
        <f t="shared" si="1225"/>
        <v>0</v>
      </c>
      <c r="R1418" s="26">
        <f t="shared" si="1225"/>
        <v>0</v>
      </c>
      <c r="S1418" s="26">
        <f>S1419+S1423</f>
        <v>0</v>
      </c>
      <c r="T1418" s="26">
        <f t="shared" ref="T1418:X1418" si="1226">T1419+T1423</f>
        <v>0</v>
      </c>
      <c r="U1418" s="27">
        <f t="shared" si="1226"/>
        <v>0</v>
      </c>
      <c r="V1418" s="27">
        <f t="shared" si="1226"/>
        <v>0</v>
      </c>
      <c r="W1418" s="27">
        <f t="shared" si="1226"/>
        <v>0</v>
      </c>
      <c r="X1418" s="27">
        <f t="shared" si="1226"/>
        <v>0</v>
      </c>
      <c r="Y1418" s="59"/>
    </row>
    <row r="1419" spans="1:25" ht="24" hidden="1">
      <c r="A1419" s="30" t="s">
        <v>37</v>
      </c>
      <c r="B1419" s="25" t="s">
        <v>942</v>
      </c>
      <c r="C1419" s="25" t="s">
        <v>18</v>
      </c>
      <c r="D1419" s="25" t="s">
        <v>71</v>
      </c>
      <c r="E1419" s="25" t="s">
        <v>38</v>
      </c>
      <c r="F1419" s="24"/>
      <c r="G1419" s="26">
        <f t="shared" ref="G1419:X1419" si="1227">G1420</f>
        <v>0</v>
      </c>
      <c r="H1419" s="26">
        <f t="shared" si="1227"/>
        <v>0</v>
      </c>
      <c r="I1419" s="26">
        <f t="shared" si="1227"/>
        <v>0</v>
      </c>
      <c r="J1419" s="26">
        <f t="shared" si="1227"/>
        <v>0</v>
      </c>
      <c r="K1419" s="26">
        <f t="shared" si="1227"/>
        <v>0</v>
      </c>
      <c r="L1419" s="26">
        <f t="shared" si="1227"/>
        <v>0</v>
      </c>
      <c r="M1419" s="26">
        <f t="shared" si="1227"/>
        <v>0</v>
      </c>
      <c r="N1419" s="26">
        <f t="shared" si="1227"/>
        <v>0</v>
      </c>
      <c r="O1419" s="26">
        <f t="shared" si="1227"/>
        <v>0</v>
      </c>
      <c r="P1419" s="26">
        <f t="shared" si="1227"/>
        <v>0</v>
      </c>
      <c r="Q1419" s="26">
        <f t="shared" si="1227"/>
        <v>0</v>
      </c>
      <c r="R1419" s="26">
        <f t="shared" si="1227"/>
        <v>0</v>
      </c>
      <c r="S1419" s="26">
        <f t="shared" si="1227"/>
        <v>0</v>
      </c>
      <c r="T1419" s="26">
        <f t="shared" si="1227"/>
        <v>0</v>
      </c>
      <c r="U1419" s="27">
        <f t="shared" si="1227"/>
        <v>0</v>
      </c>
      <c r="V1419" s="27">
        <f t="shared" si="1227"/>
        <v>0</v>
      </c>
      <c r="W1419" s="27">
        <f t="shared" si="1227"/>
        <v>0</v>
      </c>
      <c r="X1419" s="27">
        <f t="shared" si="1227"/>
        <v>0</v>
      </c>
      <c r="Y1419" s="59"/>
    </row>
    <row r="1420" spans="1:25" ht="24" hidden="1">
      <c r="A1420" s="31" t="s">
        <v>98</v>
      </c>
      <c r="B1420" s="25" t="s">
        <v>942</v>
      </c>
      <c r="C1420" s="25" t="s">
        <v>18</v>
      </c>
      <c r="D1420" s="25" t="s">
        <v>71</v>
      </c>
      <c r="E1420" s="25" t="s">
        <v>99</v>
      </c>
      <c r="F1420" s="24"/>
      <c r="G1420" s="26">
        <f t="shared" ref="G1420:J1420" si="1228">SUM(G1421:G1422)</f>
        <v>0</v>
      </c>
      <c r="H1420" s="26">
        <f t="shared" si="1228"/>
        <v>0</v>
      </c>
      <c r="I1420" s="26">
        <f t="shared" si="1228"/>
        <v>0</v>
      </c>
      <c r="J1420" s="26">
        <f t="shared" si="1228"/>
        <v>0</v>
      </c>
      <c r="K1420" s="26">
        <f>SUM(K1421:K1422)</f>
        <v>0</v>
      </c>
      <c r="L1420" s="26">
        <f t="shared" ref="L1420:P1420" si="1229">SUM(L1421:L1422)</f>
        <v>0</v>
      </c>
      <c r="M1420" s="26">
        <f t="shared" si="1229"/>
        <v>0</v>
      </c>
      <c r="N1420" s="26">
        <f t="shared" si="1229"/>
        <v>0</v>
      </c>
      <c r="O1420" s="26">
        <f t="shared" si="1229"/>
        <v>0</v>
      </c>
      <c r="P1420" s="26">
        <f t="shared" si="1229"/>
        <v>0</v>
      </c>
      <c r="Q1420" s="26">
        <f>SUM(Q1421:Q1422)</f>
        <v>0</v>
      </c>
      <c r="R1420" s="26">
        <f t="shared" ref="R1420:X1420" si="1230">SUM(R1421:R1422)</f>
        <v>0</v>
      </c>
      <c r="S1420" s="26">
        <f t="shared" si="1230"/>
        <v>0</v>
      </c>
      <c r="T1420" s="26">
        <f t="shared" si="1230"/>
        <v>0</v>
      </c>
      <c r="U1420" s="27">
        <f t="shared" si="1230"/>
        <v>0</v>
      </c>
      <c r="V1420" s="27">
        <f t="shared" si="1230"/>
        <v>0</v>
      </c>
      <c r="W1420" s="27">
        <f>SUM(W1421:W1422)</f>
        <v>0</v>
      </c>
      <c r="X1420" s="27">
        <f t="shared" si="1230"/>
        <v>0</v>
      </c>
      <c r="Y1420" s="59"/>
    </row>
    <row r="1421" spans="1:25" ht="24" hidden="1">
      <c r="A1421" s="28" t="s">
        <v>30</v>
      </c>
      <c r="B1421" s="25" t="s">
        <v>942</v>
      </c>
      <c r="C1421" s="25" t="s">
        <v>18</v>
      </c>
      <c r="D1421" s="25" t="s">
        <v>71</v>
      </c>
      <c r="E1421" s="25" t="s">
        <v>99</v>
      </c>
      <c r="F1421" s="24">
        <v>200</v>
      </c>
      <c r="G1421" s="26"/>
      <c r="H1421" s="26"/>
      <c r="I1421" s="26"/>
      <c r="J1421" s="26"/>
      <c r="K1421" s="26">
        <f>G1421+I1421</f>
        <v>0</v>
      </c>
      <c r="L1421" s="26">
        <f>H1421+J1421</f>
        <v>0</v>
      </c>
      <c r="M1421" s="26"/>
      <c r="N1421" s="26"/>
      <c r="O1421" s="26"/>
      <c r="P1421" s="26"/>
      <c r="Q1421" s="26">
        <f>M1421+O1421</f>
        <v>0</v>
      </c>
      <c r="R1421" s="26">
        <f>N1421+P1421</f>
        <v>0</v>
      </c>
      <c r="S1421" s="26"/>
      <c r="T1421" s="26"/>
      <c r="U1421" s="27"/>
      <c r="V1421" s="27"/>
      <c r="W1421" s="27">
        <f>S1421+U1421</f>
        <v>0</v>
      </c>
      <c r="X1421" s="27">
        <f>T1421+V1421</f>
        <v>0</v>
      </c>
      <c r="Y1421" s="59"/>
    </row>
    <row r="1422" spans="1:25" hidden="1">
      <c r="A1422" s="28" t="s">
        <v>54</v>
      </c>
      <c r="B1422" s="25" t="s">
        <v>942</v>
      </c>
      <c r="C1422" s="25" t="s">
        <v>18</v>
      </c>
      <c r="D1422" s="25" t="s">
        <v>71</v>
      </c>
      <c r="E1422" s="25" t="s">
        <v>99</v>
      </c>
      <c r="F1422" s="24">
        <v>800</v>
      </c>
      <c r="G1422" s="26"/>
      <c r="H1422" s="26"/>
      <c r="I1422" s="26"/>
      <c r="J1422" s="26"/>
      <c r="K1422" s="26">
        <f>G1422+I1422</f>
        <v>0</v>
      </c>
      <c r="L1422" s="26">
        <f>H1422+J1422</f>
        <v>0</v>
      </c>
      <c r="M1422" s="26"/>
      <c r="N1422" s="26"/>
      <c r="O1422" s="26"/>
      <c r="P1422" s="26"/>
      <c r="Q1422" s="26">
        <f>M1422+O1422</f>
        <v>0</v>
      </c>
      <c r="R1422" s="26">
        <f>N1422+P1422</f>
        <v>0</v>
      </c>
      <c r="S1422" s="26"/>
      <c r="T1422" s="26"/>
      <c r="U1422" s="27"/>
      <c r="V1422" s="27"/>
      <c r="W1422" s="27">
        <f>S1422+U1422</f>
        <v>0</v>
      </c>
      <c r="X1422" s="27">
        <f>T1422+V1422</f>
        <v>0</v>
      </c>
      <c r="Y1422" s="59"/>
    </row>
    <row r="1423" spans="1:25" hidden="1">
      <c r="A1423" s="29" t="s">
        <v>628</v>
      </c>
      <c r="B1423" s="25" t="s">
        <v>942</v>
      </c>
      <c r="C1423" s="25" t="s">
        <v>18</v>
      </c>
      <c r="D1423" s="25" t="s">
        <v>71</v>
      </c>
      <c r="E1423" s="25" t="s">
        <v>629</v>
      </c>
      <c r="F1423" s="24"/>
      <c r="G1423" s="26">
        <f t="shared" ref="G1423:X1423" si="1231">G1426+G1424</f>
        <v>0</v>
      </c>
      <c r="H1423" s="26">
        <f t="shared" si="1231"/>
        <v>0</v>
      </c>
      <c r="I1423" s="26">
        <f t="shared" si="1231"/>
        <v>0</v>
      </c>
      <c r="J1423" s="26">
        <f t="shared" si="1231"/>
        <v>0</v>
      </c>
      <c r="K1423" s="26">
        <f t="shared" si="1231"/>
        <v>0</v>
      </c>
      <c r="L1423" s="26">
        <f t="shared" si="1231"/>
        <v>0</v>
      </c>
      <c r="M1423" s="26">
        <f t="shared" si="1231"/>
        <v>0</v>
      </c>
      <c r="N1423" s="26">
        <f t="shared" si="1231"/>
        <v>0</v>
      </c>
      <c r="O1423" s="26">
        <f t="shared" si="1231"/>
        <v>0</v>
      </c>
      <c r="P1423" s="26">
        <f t="shared" si="1231"/>
        <v>0</v>
      </c>
      <c r="Q1423" s="26">
        <f t="shared" si="1231"/>
        <v>0</v>
      </c>
      <c r="R1423" s="26">
        <f t="shared" si="1231"/>
        <v>0</v>
      </c>
      <c r="S1423" s="26">
        <f t="shared" si="1231"/>
        <v>0</v>
      </c>
      <c r="T1423" s="26">
        <f t="shared" si="1231"/>
        <v>0</v>
      </c>
      <c r="U1423" s="26">
        <f t="shared" si="1231"/>
        <v>0</v>
      </c>
      <c r="V1423" s="26">
        <f t="shared" si="1231"/>
        <v>0</v>
      </c>
      <c r="W1423" s="26">
        <f t="shared" si="1231"/>
        <v>0</v>
      </c>
      <c r="X1423" s="26">
        <f t="shared" si="1231"/>
        <v>0</v>
      </c>
      <c r="Y1423" s="59"/>
    </row>
    <row r="1424" spans="1:25" ht="72" hidden="1">
      <c r="A1424" s="28" t="s">
        <v>43</v>
      </c>
      <c r="B1424" s="25" t="s">
        <v>942</v>
      </c>
      <c r="C1424" s="25" t="s">
        <v>18</v>
      </c>
      <c r="D1424" s="25" t="s">
        <v>71</v>
      </c>
      <c r="E1424" s="25" t="s">
        <v>630</v>
      </c>
      <c r="F1424" s="24"/>
      <c r="G1424" s="26">
        <f t="shared" ref="G1424:X1424" si="1232">G1425</f>
        <v>0</v>
      </c>
      <c r="H1424" s="26">
        <f t="shared" si="1232"/>
        <v>0</v>
      </c>
      <c r="I1424" s="26">
        <f t="shared" si="1232"/>
        <v>0</v>
      </c>
      <c r="J1424" s="26">
        <f t="shared" si="1232"/>
        <v>0</v>
      </c>
      <c r="K1424" s="26">
        <f t="shared" si="1232"/>
        <v>0</v>
      </c>
      <c r="L1424" s="26">
        <f t="shared" si="1232"/>
        <v>0</v>
      </c>
      <c r="M1424" s="26">
        <f t="shared" si="1232"/>
        <v>0</v>
      </c>
      <c r="N1424" s="26">
        <f t="shared" si="1232"/>
        <v>0</v>
      </c>
      <c r="O1424" s="26">
        <f t="shared" si="1232"/>
        <v>0</v>
      </c>
      <c r="P1424" s="26">
        <f t="shared" si="1232"/>
        <v>0</v>
      </c>
      <c r="Q1424" s="26">
        <f t="shared" si="1232"/>
        <v>0</v>
      </c>
      <c r="R1424" s="26">
        <f t="shared" si="1232"/>
        <v>0</v>
      </c>
      <c r="S1424" s="26">
        <f t="shared" si="1232"/>
        <v>0</v>
      </c>
      <c r="T1424" s="26">
        <f t="shared" si="1232"/>
        <v>0</v>
      </c>
      <c r="U1424" s="26">
        <f t="shared" si="1232"/>
        <v>0</v>
      </c>
      <c r="V1424" s="26">
        <f t="shared" si="1232"/>
        <v>0</v>
      </c>
      <c r="W1424" s="26">
        <f t="shared" si="1232"/>
        <v>0</v>
      </c>
      <c r="X1424" s="26">
        <f t="shared" si="1232"/>
        <v>0</v>
      </c>
      <c r="Y1424" s="59"/>
    </row>
    <row r="1425" spans="1:25" ht="48" hidden="1">
      <c r="A1425" s="28" t="s">
        <v>29</v>
      </c>
      <c r="B1425" s="25" t="s">
        <v>942</v>
      </c>
      <c r="C1425" s="25" t="s">
        <v>18</v>
      </c>
      <c r="D1425" s="25" t="s">
        <v>71</v>
      </c>
      <c r="E1425" s="25" t="s">
        <v>630</v>
      </c>
      <c r="F1425" s="24">
        <v>100</v>
      </c>
      <c r="G1425" s="26"/>
      <c r="H1425" s="26"/>
      <c r="I1425" s="26"/>
      <c r="J1425" s="26">
        <f>I1425</f>
        <v>0</v>
      </c>
      <c r="K1425" s="26">
        <f>G1425+I1425</f>
        <v>0</v>
      </c>
      <c r="L1425" s="26">
        <f>H1425+J1425</f>
        <v>0</v>
      </c>
      <c r="M1425" s="26"/>
      <c r="N1425" s="26"/>
      <c r="O1425" s="26"/>
      <c r="P1425" s="26"/>
      <c r="Q1425" s="26">
        <f>M1425+O1425</f>
        <v>0</v>
      </c>
      <c r="R1425" s="26">
        <f>N1425+P1425</f>
        <v>0</v>
      </c>
      <c r="S1425" s="26"/>
      <c r="T1425" s="26"/>
      <c r="U1425" s="27"/>
      <c r="V1425" s="27"/>
      <c r="W1425" s="26">
        <f>S1425+U1425</f>
        <v>0</v>
      </c>
      <c r="X1425" s="26">
        <f>T1425+V1425</f>
        <v>0</v>
      </c>
      <c r="Y1425" s="59"/>
    </row>
    <row r="1426" spans="1:25" ht="24" hidden="1">
      <c r="A1426" s="31" t="s">
        <v>98</v>
      </c>
      <c r="B1426" s="25" t="s">
        <v>942</v>
      </c>
      <c r="C1426" s="25" t="s">
        <v>18</v>
      </c>
      <c r="D1426" s="25" t="s">
        <v>71</v>
      </c>
      <c r="E1426" s="25" t="s">
        <v>649</v>
      </c>
      <c r="F1426" s="24"/>
      <c r="G1426" s="26">
        <f t="shared" ref="G1426:H1426" si="1233">G1427+G1428</f>
        <v>0</v>
      </c>
      <c r="H1426" s="26">
        <f t="shared" si="1233"/>
        <v>0</v>
      </c>
      <c r="I1426" s="26">
        <f>I1427+I1428</f>
        <v>0</v>
      </c>
      <c r="J1426" s="26">
        <f t="shared" ref="J1426" si="1234">J1427+J1428</f>
        <v>0</v>
      </c>
      <c r="K1426" s="26">
        <f>K1427+K1428</f>
        <v>0</v>
      </c>
      <c r="L1426" s="26">
        <f t="shared" ref="L1426:N1426" si="1235">L1427+L1428</f>
        <v>0</v>
      </c>
      <c r="M1426" s="26">
        <f t="shared" si="1235"/>
        <v>0</v>
      </c>
      <c r="N1426" s="26">
        <f t="shared" si="1235"/>
        <v>0</v>
      </c>
      <c r="O1426" s="26">
        <f>O1427+O1428</f>
        <v>0</v>
      </c>
      <c r="P1426" s="26">
        <f t="shared" ref="P1426" si="1236">P1427+P1428</f>
        <v>0</v>
      </c>
      <c r="Q1426" s="26">
        <f>Q1427+Q1428</f>
        <v>0</v>
      </c>
      <c r="R1426" s="26">
        <f t="shared" ref="R1426:T1426" si="1237">R1427+R1428</f>
        <v>0</v>
      </c>
      <c r="S1426" s="26">
        <f t="shared" si="1237"/>
        <v>0</v>
      </c>
      <c r="T1426" s="26">
        <f t="shared" si="1237"/>
        <v>0</v>
      </c>
      <c r="U1426" s="27">
        <f>U1427+U1428</f>
        <v>0</v>
      </c>
      <c r="V1426" s="27">
        <f t="shared" ref="V1426:X1426" si="1238">V1427+V1428</f>
        <v>0</v>
      </c>
      <c r="W1426" s="27">
        <f>W1427+W1428</f>
        <v>0</v>
      </c>
      <c r="X1426" s="27">
        <f t="shared" si="1238"/>
        <v>0</v>
      </c>
      <c r="Y1426" s="59"/>
    </row>
    <row r="1427" spans="1:25" ht="24" hidden="1">
      <c r="A1427" s="28" t="s">
        <v>30</v>
      </c>
      <c r="B1427" s="25" t="s">
        <v>942</v>
      </c>
      <c r="C1427" s="25" t="s">
        <v>18</v>
      </c>
      <c r="D1427" s="25" t="s">
        <v>71</v>
      </c>
      <c r="E1427" s="25" t="s">
        <v>649</v>
      </c>
      <c r="F1427" s="24">
        <v>200</v>
      </c>
      <c r="G1427" s="26"/>
      <c r="H1427" s="26"/>
      <c r="I1427" s="26"/>
      <c r="J1427" s="26"/>
      <c r="K1427" s="26">
        <f>G1427+I1427</f>
        <v>0</v>
      </c>
      <c r="L1427" s="26">
        <f>H1427+J1427</f>
        <v>0</v>
      </c>
      <c r="M1427" s="26"/>
      <c r="N1427" s="26"/>
      <c r="O1427" s="26"/>
      <c r="P1427" s="26"/>
      <c r="Q1427" s="26">
        <f>M1427+O1427</f>
        <v>0</v>
      </c>
      <c r="R1427" s="26">
        <f>N1427+P1427</f>
        <v>0</v>
      </c>
      <c r="S1427" s="26"/>
      <c r="T1427" s="26"/>
      <c r="U1427" s="27"/>
      <c r="V1427" s="27"/>
      <c r="W1427" s="27">
        <f>S1427+U1427</f>
        <v>0</v>
      </c>
      <c r="X1427" s="27">
        <f>T1427+V1427</f>
        <v>0</v>
      </c>
      <c r="Y1427" s="59"/>
    </row>
    <row r="1428" spans="1:25" hidden="1">
      <c r="A1428" s="28" t="s">
        <v>54</v>
      </c>
      <c r="B1428" s="25" t="s">
        <v>942</v>
      </c>
      <c r="C1428" s="25" t="s">
        <v>18</v>
      </c>
      <c r="D1428" s="25" t="s">
        <v>71</v>
      </c>
      <c r="E1428" s="25" t="s">
        <v>649</v>
      </c>
      <c r="F1428" s="24">
        <v>800</v>
      </c>
      <c r="G1428" s="26"/>
      <c r="H1428" s="26"/>
      <c r="I1428" s="26"/>
      <c r="J1428" s="26"/>
      <c r="K1428" s="26">
        <f>G1428+I1428</f>
        <v>0</v>
      </c>
      <c r="L1428" s="26">
        <f>H1428+J1428</f>
        <v>0</v>
      </c>
      <c r="M1428" s="26"/>
      <c r="N1428" s="26"/>
      <c r="O1428" s="26"/>
      <c r="P1428" s="26"/>
      <c r="Q1428" s="26">
        <f>M1428+O1428</f>
        <v>0</v>
      </c>
      <c r="R1428" s="26">
        <f>N1428+P1428</f>
        <v>0</v>
      </c>
      <c r="S1428" s="26"/>
      <c r="T1428" s="26"/>
      <c r="U1428" s="27"/>
      <c r="V1428" s="27"/>
      <c r="W1428" s="27">
        <f>S1428+U1428</f>
        <v>0</v>
      </c>
      <c r="X1428" s="27">
        <f>T1428+V1428</f>
        <v>0</v>
      </c>
      <c r="Y1428" s="59"/>
    </row>
    <row r="1429" spans="1:25">
      <c r="A1429" s="28" t="s">
        <v>154</v>
      </c>
      <c r="B1429" s="25" t="s">
        <v>942</v>
      </c>
      <c r="C1429" s="25" t="s">
        <v>46</v>
      </c>
      <c r="D1429" s="25"/>
      <c r="E1429" s="25"/>
      <c r="F1429" s="25"/>
      <c r="G1429" s="26">
        <f t="shared" ref="G1429:X1429" si="1239">G1430</f>
        <v>48477070.890000001</v>
      </c>
      <c r="H1429" s="26">
        <f t="shared" si="1239"/>
        <v>149207.10999999999</v>
      </c>
      <c r="I1429" s="26">
        <f t="shared" si="1239"/>
        <v>0</v>
      </c>
      <c r="J1429" s="26">
        <f t="shared" si="1239"/>
        <v>0</v>
      </c>
      <c r="K1429" s="26">
        <f t="shared" si="1239"/>
        <v>48477070.890000001</v>
      </c>
      <c r="L1429" s="26">
        <f t="shared" si="1239"/>
        <v>149207.10999999999</v>
      </c>
      <c r="M1429" s="26">
        <f t="shared" si="1239"/>
        <v>46133764.319999993</v>
      </c>
      <c r="N1429" s="26">
        <f t="shared" si="1239"/>
        <v>203475.67</v>
      </c>
      <c r="O1429" s="26">
        <f t="shared" si="1239"/>
        <v>0</v>
      </c>
      <c r="P1429" s="26">
        <f t="shared" si="1239"/>
        <v>0</v>
      </c>
      <c r="Q1429" s="26">
        <f t="shared" si="1239"/>
        <v>46133764.319999993</v>
      </c>
      <c r="R1429" s="26">
        <f t="shared" si="1239"/>
        <v>203475.67</v>
      </c>
      <c r="S1429" s="26">
        <f t="shared" si="1239"/>
        <v>45665853.419999994</v>
      </c>
      <c r="T1429" s="26">
        <f t="shared" si="1239"/>
        <v>0</v>
      </c>
      <c r="U1429" s="27">
        <f t="shared" si="1239"/>
        <v>0</v>
      </c>
      <c r="V1429" s="27">
        <f t="shared" si="1239"/>
        <v>0</v>
      </c>
      <c r="W1429" s="27">
        <f t="shared" si="1239"/>
        <v>45665853.419999994</v>
      </c>
      <c r="X1429" s="27">
        <f t="shared" si="1239"/>
        <v>0</v>
      </c>
      <c r="Y1429" s="59"/>
    </row>
    <row r="1430" spans="1:25">
      <c r="A1430" s="28" t="s">
        <v>163</v>
      </c>
      <c r="B1430" s="25" t="s">
        <v>942</v>
      </c>
      <c r="C1430" s="25" t="s">
        <v>46</v>
      </c>
      <c r="D1430" s="25" t="s">
        <v>164</v>
      </c>
      <c r="E1430" s="25"/>
      <c r="F1430" s="25"/>
      <c r="G1430" s="26">
        <f t="shared" ref="G1430:X1430" si="1240">G1431+G1445</f>
        <v>48477070.890000001</v>
      </c>
      <c r="H1430" s="26">
        <f t="shared" si="1240"/>
        <v>149207.10999999999</v>
      </c>
      <c r="I1430" s="26">
        <f t="shared" si="1240"/>
        <v>0</v>
      </c>
      <c r="J1430" s="26">
        <f t="shared" si="1240"/>
        <v>0</v>
      </c>
      <c r="K1430" s="26">
        <f t="shared" si="1240"/>
        <v>48477070.890000001</v>
      </c>
      <c r="L1430" s="26">
        <f t="shared" si="1240"/>
        <v>149207.10999999999</v>
      </c>
      <c r="M1430" s="26">
        <f t="shared" si="1240"/>
        <v>46133764.319999993</v>
      </c>
      <c r="N1430" s="26">
        <f t="shared" si="1240"/>
        <v>203475.67</v>
      </c>
      <c r="O1430" s="26">
        <f t="shared" si="1240"/>
        <v>0</v>
      </c>
      <c r="P1430" s="26">
        <f t="shared" si="1240"/>
        <v>0</v>
      </c>
      <c r="Q1430" s="26">
        <f t="shared" si="1240"/>
        <v>46133764.319999993</v>
      </c>
      <c r="R1430" s="26">
        <f t="shared" si="1240"/>
        <v>203475.67</v>
      </c>
      <c r="S1430" s="26">
        <f t="shared" si="1240"/>
        <v>45665853.419999994</v>
      </c>
      <c r="T1430" s="26">
        <f t="shared" si="1240"/>
        <v>0</v>
      </c>
      <c r="U1430" s="26">
        <f t="shared" si="1240"/>
        <v>0</v>
      </c>
      <c r="V1430" s="26">
        <f t="shared" si="1240"/>
        <v>0</v>
      </c>
      <c r="W1430" s="26">
        <f t="shared" si="1240"/>
        <v>45665853.419999994</v>
      </c>
      <c r="X1430" s="26">
        <f t="shared" si="1240"/>
        <v>0</v>
      </c>
      <c r="Y1430" s="59"/>
    </row>
    <row r="1431" spans="1:25" ht="24">
      <c r="A1431" s="28" t="s">
        <v>21</v>
      </c>
      <c r="B1431" s="25" t="s">
        <v>942</v>
      </c>
      <c r="C1431" s="25" t="s">
        <v>46</v>
      </c>
      <c r="D1431" s="25" t="s">
        <v>164</v>
      </c>
      <c r="E1431" s="25" t="s">
        <v>22</v>
      </c>
      <c r="F1431" s="24"/>
      <c r="G1431" s="26">
        <f t="shared" ref="G1431:X1431" si="1241">G1432</f>
        <v>48477070.890000001</v>
      </c>
      <c r="H1431" s="26">
        <f t="shared" si="1241"/>
        <v>149207.10999999999</v>
      </c>
      <c r="I1431" s="26">
        <f t="shared" si="1241"/>
        <v>0</v>
      </c>
      <c r="J1431" s="26">
        <f t="shared" si="1241"/>
        <v>0</v>
      </c>
      <c r="K1431" s="26">
        <f t="shared" si="1241"/>
        <v>48477070.890000001</v>
      </c>
      <c r="L1431" s="26">
        <f t="shared" si="1241"/>
        <v>149207.10999999999</v>
      </c>
      <c r="M1431" s="26">
        <f t="shared" si="1241"/>
        <v>46133764.319999993</v>
      </c>
      <c r="N1431" s="26">
        <f t="shared" si="1241"/>
        <v>203475.67</v>
      </c>
      <c r="O1431" s="26">
        <f t="shared" si="1241"/>
        <v>0</v>
      </c>
      <c r="P1431" s="26">
        <f t="shared" si="1241"/>
        <v>0</v>
      </c>
      <c r="Q1431" s="26">
        <f t="shared" si="1241"/>
        <v>46133764.319999993</v>
      </c>
      <c r="R1431" s="26">
        <f t="shared" si="1241"/>
        <v>203475.67</v>
      </c>
      <c r="S1431" s="26">
        <f t="shared" si="1241"/>
        <v>45665853.419999994</v>
      </c>
      <c r="T1431" s="26">
        <f t="shared" si="1241"/>
        <v>0</v>
      </c>
      <c r="U1431" s="27">
        <f t="shared" si="1241"/>
        <v>0</v>
      </c>
      <c r="V1431" s="27">
        <f t="shared" si="1241"/>
        <v>0</v>
      </c>
      <c r="W1431" s="27">
        <f t="shared" si="1241"/>
        <v>45665853.419999994</v>
      </c>
      <c r="X1431" s="27">
        <f t="shared" si="1241"/>
        <v>0</v>
      </c>
      <c r="Y1431" s="59"/>
    </row>
    <row r="1432" spans="1:25" ht="24">
      <c r="A1432" s="28" t="s">
        <v>961</v>
      </c>
      <c r="B1432" s="25" t="s">
        <v>942</v>
      </c>
      <c r="C1432" s="25" t="s">
        <v>46</v>
      </c>
      <c r="D1432" s="25" t="s">
        <v>164</v>
      </c>
      <c r="E1432" s="25" t="s">
        <v>612</v>
      </c>
      <c r="F1432" s="24"/>
      <c r="G1432" s="26">
        <f t="shared" ref="G1432:X1432" si="1242">G1433+G1438</f>
        <v>48477070.890000001</v>
      </c>
      <c r="H1432" s="26">
        <f t="shared" si="1242"/>
        <v>149207.10999999999</v>
      </c>
      <c r="I1432" s="26">
        <f t="shared" si="1242"/>
        <v>0</v>
      </c>
      <c r="J1432" s="26">
        <f t="shared" si="1242"/>
        <v>0</v>
      </c>
      <c r="K1432" s="26">
        <f t="shared" si="1242"/>
        <v>48477070.890000001</v>
      </c>
      <c r="L1432" s="26">
        <f t="shared" si="1242"/>
        <v>149207.10999999999</v>
      </c>
      <c r="M1432" s="26">
        <f t="shared" si="1242"/>
        <v>46133764.319999993</v>
      </c>
      <c r="N1432" s="26">
        <f t="shared" si="1242"/>
        <v>203475.67</v>
      </c>
      <c r="O1432" s="26">
        <f t="shared" si="1242"/>
        <v>0</v>
      </c>
      <c r="P1432" s="26">
        <f t="shared" si="1242"/>
        <v>0</v>
      </c>
      <c r="Q1432" s="26">
        <f t="shared" si="1242"/>
        <v>46133764.319999993</v>
      </c>
      <c r="R1432" s="26">
        <f t="shared" si="1242"/>
        <v>203475.67</v>
      </c>
      <c r="S1432" s="26">
        <f t="shared" si="1242"/>
        <v>45665853.419999994</v>
      </c>
      <c r="T1432" s="26">
        <f t="shared" si="1242"/>
        <v>0</v>
      </c>
      <c r="U1432" s="27">
        <f t="shared" si="1242"/>
        <v>0</v>
      </c>
      <c r="V1432" s="27">
        <f t="shared" si="1242"/>
        <v>0</v>
      </c>
      <c r="W1432" s="27">
        <f t="shared" si="1242"/>
        <v>45665853.419999994</v>
      </c>
      <c r="X1432" s="27">
        <f t="shared" si="1242"/>
        <v>0</v>
      </c>
      <c r="Y1432" s="59"/>
    </row>
    <row r="1433" spans="1:25" ht="24">
      <c r="A1433" s="28" t="s">
        <v>962</v>
      </c>
      <c r="B1433" s="25" t="s">
        <v>942</v>
      </c>
      <c r="C1433" s="25" t="s">
        <v>46</v>
      </c>
      <c r="D1433" s="25" t="s">
        <v>164</v>
      </c>
      <c r="E1433" s="25" t="s">
        <v>963</v>
      </c>
      <c r="F1433" s="24"/>
      <c r="G1433" s="26">
        <f t="shared" ref="G1433:X1433" si="1243">G1436+G1434</f>
        <v>1246947.1499999999</v>
      </c>
      <c r="H1433" s="26">
        <f t="shared" si="1243"/>
        <v>149207.10999999999</v>
      </c>
      <c r="I1433" s="26">
        <f t="shared" si="1243"/>
        <v>0</v>
      </c>
      <c r="J1433" s="26">
        <f t="shared" si="1243"/>
        <v>0</v>
      </c>
      <c r="K1433" s="26">
        <f t="shared" si="1243"/>
        <v>1246947.1499999999</v>
      </c>
      <c r="L1433" s="26">
        <f t="shared" si="1243"/>
        <v>149207.10999999999</v>
      </c>
      <c r="M1433" s="26">
        <f t="shared" si="1243"/>
        <v>1267910.8999999999</v>
      </c>
      <c r="N1433" s="26">
        <f t="shared" si="1243"/>
        <v>203475.67</v>
      </c>
      <c r="O1433" s="26">
        <f t="shared" si="1243"/>
        <v>0</v>
      </c>
      <c r="P1433" s="26">
        <f t="shared" si="1243"/>
        <v>0</v>
      </c>
      <c r="Q1433" s="26">
        <f t="shared" si="1243"/>
        <v>1267910.8999999999</v>
      </c>
      <c r="R1433" s="26">
        <f t="shared" si="1243"/>
        <v>203475.67</v>
      </c>
      <c r="S1433" s="26">
        <f t="shared" si="1243"/>
        <v>800000</v>
      </c>
      <c r="T1433" s="26">
        <f t="shared" si="1243"/>
        <v>0</v>
      </c>
      <c r="U1433" s="26">
        <f t="shared" si="1243"/>
        <v>0</v>
      </c>
      <c r="V1433" s="26">
        <f t="shared" si="1243"/>
        <v>0</v>
      </c>
      <c r="W1433" s="26">
        <f t="shared" si="1243"/>
        <v>800000</v>
      </c>
      <c r="X1433" s="26">
        <f t="shared" si="1243"/>
        <v>0</v>
      </c>
      <c r="Y1433" s="59"/>
    </row>
    <row r="1434" spans="1:25">
      <c r="A1434" s="28" t="s">
        <v>964</v>
      </c>
      <c r="B1434" s="25" t="s">
        <v>942</v>
      </c>
      <c r="C1434" s="25" t="s">
        <v>46</v>
      </c>
      <c r="D1434" s="25" t="s">
        <v>164</v>
      </c>
      <c r="E1434" s="25" t="s">
        <v>965</v>
      </c>
      <c r="F1434" s="24"/>
      <c r="G1434" s="26">
        <f t="shared" ref="G1434:X1434" si="1244">G1435</f>
        <v>446947.15</v>
      </c>
      <c r="H1434" s="26">
        <f t="shared" si="1244"/>
        <v>149207.10999999999</v>
      </c>
      <c r="I1434" s="26">
        <f t="shared" si="1244"/>
        <v>0</v>
      </c>
      <c r="J1434" s="26">
        <f t="shared" si="1244"/>
        <v>0</v>
      </c>
      <c r="K1434" s="26">
        <f t="shared" si="1244"/>
        <v>446947.15</v>
      </c>
      <c r="L1434" s="26">
        <f t="shared" si="1244"/>
        <v>149207.10999999999</v>
      </c>
      <c r="M1434" s="26">
        <f t="shared" si="1244"/>
        <v>467910.9</v>
      </c>
      <c r="N1434" s="26">
        <f t="shared" si="1244"/>
        <v>203475.67</v>
      </c>
      <c r="O1434" s="26">
        <f t="shared" si="1244"/>
        <v>0</v>
      </c>
      <c r="P1434" s="26">
        <f t="shared" si="1244"/>
        <v>0</v>
      </c>
      <c r="Q1434" s="26">
        <f t="shared" si="1244"/>
        <v>467910.9</v>
      </c>
      <c r="R1434" s="26">
        <f t="shared" si="1244"/>
        <v>203475.67</v>
      </c>
      <c r="S1434" s="26">
        <f t="shared" si="1244"/>
        <v>0</v>
      </c>
      <c r="T1434" s="26">
        <f t="shared" si="1244"/>
        <v>0</v>
      </c>
      <c r="U1434" s="26">
        <f t="shared" si="1244"/>
        <v>0</v>
      </c>
      <c r="V1434" s="26">
        <f t="shared" si="1244"/>
        <v>0</v>
      </c>
      <c r="W1434" s="26">
        <f t="shared" si="1244"/>
        <v>0</v>
      </c>
      <c r="X1434" s="26">
        <f t="shared" si="1244"/>
        <v>0</v>
      </c>
      <c r="Y1434" s="59"/>
    </row>
    <row r="1435" spans="1:25" ht="24">
      <c r="A1435" s="28" t="s">
        <v>30</v>
      </c>
      <c r="B1435" s="25" t="s">
        <v>942</v>
      </c>
      <c r="C1435" s="25" t="s">
        <v>46</v>
      </c>
      <c r="D1435" s="25" t="s">
        <v>164</v>
      </c>
      <c r="E1435" s="25" t="s">
        <v>965</v>
      </c>
      <c r="F1435" s="25" t="s">
        <v>646</v>
      </c>
      <c r="G1435" s="26">
        <v>446947.15</v>
      </c>
      <c r="H1435" s="26">
        <v>149207.10999999999</v>
      </c>
      <c r="I1435" s="26"/>
      <c r="J1435" s="26"/>
      <c r="K1435" s="26">
        <f>G1435+I1435</f>
        <v>446947.15</v>
      </c>
      <c r="L1435" s="26">
        <f>H1435+J1435</f>
        <v>149207.10999999999</v>
      </c>
      <c r="M1435" s="26">
        <v>467910.9</v>
      </c>
      <c r="N1435" s="26">
        <v>203475.67</v>
      </c>
      <c r="O1435" s="26"/>
      <c r="P1435" s="26"/>
      <c r="Q1435" s="26">
        <f>M1435+O1435</f>
        <v>467910.9</v>
      </c>
      <c r="R1435" s="26">
        <f>N1435+P1435</f>
        <v>203475.67</v>
      </c>
      <c r="S1435" s="26">
        <v>0</v>
      </c>
      <c r="T1435" s="26">
        <v>0</v>
      </c>
      <c r="U1435" s="27"/>
      <c r="V1435" s="27"/>
      <c r="W1435" s="27">
        <f>S1435+U1435</f>
        <v>0</v>
      </c>
      <c r="X1435" s="27">
        <f>T1435+V1435</f>
        <v>0</v>
      </c>
      <c r="Y1435" s="59"/>
    </row>
    <row r="1436" spans="1:25" ht="36">
      <c r="A1436" s="29" t="s">
        <v>966</v>
      </c>
      <c r="B1436" s="25" t="s">
        <v>942</v>
      </c>
      <c r="C1436" s="25" t="s">
        <v>46</v>
      </c>
      <c r="D1436" s="25" t="s">
        <v>164</v>
      </c>
      <c r="E1436" s="25" t="s">
        <v>967</v>
      </c>
      <c r="F1436" s="24"/>
      <c r="G1436" s="26">
        <f t="shared" ref="G1436:X1436" si="1245">G1437</f>
        <v>800000</v>
      </c>
      <c r="H1436" s="26">
        <f t="shared" si="1245"/>
        <v>0</v>
      </c>
      <c r="I1436" s="26">
        <f t="shared" si="1245"/>
        <v>0</v>
      </c>
      <c r="J1436" s="26">
        <f t="shared" si="1245"/>
        <v>0</v>
      </c>
      <c r="K1436" s="26">
        <f>K1437</f>
        <v>800000</v>
      </c>
      <c r="L1436" s="26">
        <f t="shared" si="1245"/>
        <v>0</v>
      </c>
      <c r="M1436" s="26">
        <f t="shared" si="1245"/>
        <v>800000</v>
      </c>
      <c r="N1436" s="26">
        <f t="shared" si="1245"/>
        <v>0</v>
      </c>
      <c r="O1436" s="26">
        <f t="shared" si="1245"/>
        <v>0</v>
      </c>
      <c r="P1436" s="26">
        <f t="shared" si="1245"/>
        <v>0</v>
      </c>
      <c r="Q1436" s="26">
        <f>Q1437</f>
        <v>800000</v>
      </c>
      <c r="R1436" s="26">
        <f t="shared" si="1245"/>
        <v>0</v>
      </c>
      <c r="S1436" s="26">
        <f t="shared" si="1245"/>
        <v>800000</v>
      </c>
      <c r="T1436" s="26">
        <f t="shared" si="1245"/>
        <v>0</v>
      </c>
      <c r="U1436" s="27">
        <f t="shared" si="1245"/>
        <v>0</v>
      </c>
      <c r="V1436" s="27">
        <f t="shared" si="1245"/>
        <v>0</v>
      </c>
      <c r="W1436" s="27">
        <f>W1437</f>
        <v>800000</v>
      </c>
      <c r="X1436" s="27">
        <f t="shared" si="1245"/>
        <v>0</v>
      </c>
      <c r="Y1436" s="59"/>
    </row>
    <row r="1437" spans="1:25" ht="24">
      <c r="A1437" s="28" t="s">
        <v>30</v>
      </c>
      <c r="B1437" s="25" t="s">
        <v>942</v>
      </c>
      <c r="C1437" s="25" t="s">
        <v>46</v>
      </c>
      <c r="D1437" s="25" t="s">
        <v>164</v>
      </c>
      <c r="E1437" s="25" t="s">
        <v>967</v>
      </c>
      <c r="F1437" s="25" t="s">
        <v>646</v>
      </c>
      <c r="G1437" s="26">
        <v>800000</v>
      </c>
      <c r="H1437" s="26"/>
      <c r="I1437" s="26"/>
      <c r="J1437" s="26"/>
      <c r="K1437" s="26">
        <f>G1437+I1437</f>
        <v>800000</v>
      </c>
      <c r="L1437" s="26">
        <f>H1437+J1437</f>
        <v>0</v>
      </c>
      <c r="M1437" s="26">
        <v>800000</v>
      </c>
      <c r="N1437" s="26"/>
      <c r="O1437" s="26"/>
      <c r="P1437" s="26"/>
      <c r="Q1437" s="26">
        <f>M1437+O1437</f>
        <v>800000</v>
      </c>
      <c r="R1437" s="26">
        <f>N1437+P1437</f>
        <v>0</v>
      </c>
      <c r="S1437" s="26">
        <v>800000</v>
      </c>
      <c r="T1437" s="26"/>
      <c r="U1437" s="27"/>
      <c r="V1437" s="27"/>
      <c r="W1437" s="27">
        <f>S1437+U1437</f>
        <v>800000</v>
      </c>
      <c r="X1437" s="27">
        <f>T1437+V1437</f>
        <v>0</v>
      </c>
      <c r="Y1437" s="59"/>
    </row>
    <row r="1438" spans="1:25" ht="36">
      <c r="A1438" s="28" t="s">
        <v>613</v>
      </c>
      <c r="B1438" s="25" t="s">
        <v>942</v>
      </c>
      <c r="C1438" s="25" t="s">
        <v>46</v>
      </c>
      <c r="D1438" s="25" t="s">
        <v>164</v>
      </c>
      <c r="E1438" s="25" t="s">
        <v>614</v>
      </c>
      <c r="F1438" s="24"/>
      <c r="G1438" s="26">
        <f t="shared" ref="G1438:X1438" si="1246">G1439+G1441</f>
        <v>47230123.740000002</v>
      </c>
      <c r="H1438" s="26">
        <f t="shared" si="1246"/>
        <v>0</v>
      </c>
      <c r="I1438" s="26">
        <f t="shared" si="1246"/>
        <v>0</v>
      </c>
      <c r="J1438" s="26">
        <f t="shared" si="1246"/>
        <v>0</v>
      </c>
      <c r="K1438" s="26">
        <f t="shared" si="1246"/>
        <v>47230123.740000002</v>
      </c>
      <c r="L1438" s="26">
        <f t="shared" si="1246"/>
        <v>0</v>
      </c>
      <c r="M1438" s="26">
        <f t="shared" si="1246"/>
        <v>44865853.419999994</v>
      </c>
      <c r="N1438" s="26">
        <f t="shared" si="1246"/>
        <v>0</v>
      </c>
      <c r="O1438" s="26">
        <f t="shared" si="1246"/>
        <v>0</v>
      </c>
      <c r="P1438" s="26">
        <f t="shared" si="1246"/>
        <v>0</v>
      </c>
      <c r="Q1438" s="26">
        <f t="shared" si="1246"/>
        <v>44865853.419999994</v>
      </c>
      <c r="R1438" s="26">
        <f t="shared" si="1246"/>
        <v>0</v>
      </c>
      <c r="S1438" s="26">
        <f t="shared" si="1246"/>
        <v>44865853.419999994</v>
      </c>
      <c r="T1438" s="26">
        <f t="shared" si="1246"/>
        <v>0</v>
      </c>
      <c r="U1438" s="27">
        <f t="shared" si="1246"/>
        <v>0</v>
      </c>
      <c r="V1438" s="27">
        <f t="shared" si="1246"/>
        <v>0</v>
      </c>
      <c r="W1438" s="27">
        <f t="shared" si="1246"/>
        <v>44865853.419999994</v>
      </c>
      <c r="X1438" s="27">
        <f t="shared" si="1246"/>
        <v>0</v>
      </c>
      <c r="Y1438" s="59"/>
    </row>
    <row r="1439" spans="1:25" ht="45" customHeight="1">
      <c r="A1439" s="28" t="s">
        <v>33</v>
      </c>
      <c r="B1439" s="25" t="s">
        <v>942</v>
      </c>
      <c r="C1439" s="25" t="s">
        <v>46</v>
      </c>
      <c r="D1439" s="25" t="s">
        <v>164</v>
      </c>
      <c r="E1439" s="25" t="s">
        <v>615</v>
      </c>
      <c r="F1439" s="24"/>
      <c r="G1439" s="26">
        <f t="shared" ref="G1439:X1439" si="1247">G1440</f>
        <v>2340440</v>
      </c>
      <c r="H1439" s="26">
        <f t="shared" si="1247"/>
        <v>0</v>
      </c>
      <c r="I1439" s="26">
        <f t="shared" si="1247"/>
        <v>0</v>
      </c>
      <c r="J1439" s="26">
        <f t="shared" si="1247"/>
        <v>0</v>
      </c>
      <c r="K1439" s="26">
        <f>K1440</f>
        <v>2340440</v>
      </c>
      <c r="L1439" s="26">
        <f t="shared" si="1247"/>
        <v>0</v>
      </c>
      <c r="M1439" s="26">
        <f t="shared" si="1247"/>
        <v>1067440</v>
      </c>
      <c r="N1439" s="26">
        <f t="shared" si="1247"/>
        <v>0</v>
      </c>
      <c r="O1439" s="26">
        <f t="shared" si="1247"/>
        <v>0</v>
      </c>
      <c r="P1439" s="26">
        <f t="shared" si="1247"/>
        <v>0</v>
      </c>
      <c r="Q1439" s="26">
        <f>Q1440</f>
        <v>1067440</v>
      </c>
      <c r="R1439" s="26">
        <f t="shared" si="1247"/>
        <v>0</v>
      </c>
      <c r="S1439" s="26">
        <f t="shared" si="1247"/>
        <v>1067440</v>
      </c>
      <c r="T1439" s="26">
        <f t="shared" si="1247"/>
        <v>0</v>
      </c>
      <c r="U1439" s="27">
        <f t="shared" si="1247"/>
        <v>0</v>
      </c>
      <c r="V1439" s="27">
        <f t="shared" si="1247"/>
        <v>0</v>
      </c>
      <c r="W1439" s="27">
        <f>W1440</f>
        <v>1067440</v>
      </c>
      <c r="X1439" s="27">
        <f t="shared" si="1247"/>
        <v>0</v>
      </c>
      <c r="Y1439" s="59"/>
    </row>
    <row r="1440" spans="1:25" ht="48">
      <c r="A1440" s="28" t="s">
        <v>29</v>
      </c>
      <c r="B1440" s="25" t="s">
        <v>942</v>
      </c>
      <c r="C1440" s="25" t="s">
        <v>46</v>
      </c>
      <c r="D1440" s="25" t="s">
        <v>164</v>
      </c>
      <c r="E1440" s="25" t="s">
        <v>615</v>
      </c>
      <c r="F1440" s="24">
        <v>100</v>
      </c>
      <c r="G1440" s="26">
        <v>2340440</v>
      </c>
      <c r="H1440" s="26">
        <v>0</v>
      </c>
      <c r="I1440" s="26"/>
      <c r="J1440" s="26"/>
      <c r="K1440" s="26">
        <f>G1440+I1440</f>
        <v>2340440</v>
      </c>
      <c r="L1440" s="26">
        <f>H1440+J1440</f>
        <v>0</v>
      </c>
      <c r="M1440" s="26">
        <v>1067440</v>
      </c>
      <c r="N1440" s="26"/>
      <c r="O1440" s="26"/>
      <c r="P1440" s="26"/>
      <c r="Q1440" s="26">
        <f>M1440+O1440</f>
        <v>1067440</v>
      </c>
      <c r="R1440" s="26">
        <f>N1440+P1440</f>
        <v>0</v>
      </c>
      <c r="S1440" s="26">
        <v>1067440</v>
      </c>
      <c r="T1440" s="26"/>
      <c r="U1440" s="27"/>
      <c r="V1440" s="27"/>
      <c r="W1440" s="27">
        <f>S1440+U1440</f>
        <v>1067440</v>
      </c>
      <c r="X1440" s="27">
        <f>T1440+V1440</f>
        <v>0</v>
      </c>
      <c r="Y1440" s="59"/>
    </row>
    <row r="1441" spans="1:25" ht="24">
      <c r="A1441" s="28" t="s">
        <v>626</v>
      </c>
      <c r="B1441" s="25" t="s">
        <v>942</v>
      </c>
      <c r="C1441" s="25" t="s">
        <v>46</v>
      </c>
      <c r="D1441" s="25" t="s">
        <v>164</v>
      </c>
      <c r="E1441" s="25" t="s">
        <v>960</v>
      </c>
      <c r="F1441" s="24"/>
      <c r="G1441" s="26">
        <f t="shared" ref="G1441:H1441" si="1248">SUM(G1442:G1444)</f>
        <v>44889683.740000002</v>
      </c>
      <c r="H1441" s="26">
        <f t="shared" si="1248"/>
        <v>0</v>
      </c>
      <c r="I1441" s="26">
        <f t="shared" ref="I1441:J1441" si="1249">SUM(I1442:I1444)</f>
        <v>0</v>
      </c>
      <c r="J1441" s="26">
        <f t="shared" si="1249"/>
        <v>0</v>
      </c>
      <c r="K1441" s="26">
        <f>SUM(K1442:K1444)</f>
        <v>44889683.740000002</v>
      </c>
      <c r="L1441" s="26">
        <f t="shared" ref="L1441:P1441" si="1250">SUM(L1442:L1444)</f>
        <v>0</v>
      </c>
      <c r="M1441" s="26">
        <f t="shared" si="1250"/>
        <v>43798413.419999994</v>
      </c>
      <c r="N1441" s="26">
        <f t="shared" si="1250"/>
        <v>0</v>
      </c>
      <c r="O1441" s="26">
        <f t="shared" si="1250"/>
        <v>0</v>
      </c>
      <c r="P1441" s="26">
        <f t="shared" si="1250"/>
        <v>0</v>
      </c>
      <c r="Q1441" s="26">
        <f>SUM(Q1442:Q1444)</f>
        <v>43798413.419999994</v>
      </c>
      <c r="R1441" s="26">
        <f t="shared" ref="R1441:X1441" si="1251">SUM(R1442:R1444)</f>
        <v>0</v>
      </c>
      <c r="S1441" s="26">
        <f t="shared" si="1251"/>
        <v>43798413.419999994</v>
      </c>
      <c r="T1441" s="26">
        <f t="shared" si="1251"/>
        <v>0</v>
      </c>
      <c r="U1441" s="27">
        <f t="shared" si="1251"/>
        <v>0</v>
      </c>
      <c r="V1441" s="27">
        <f t="shared" si="1251"/>
        <v>0</v>
      </c>
      <c r="W1441" s="27">
        <f>SUM(W1442:W1444)</f>
        <v>43798413.419999994</v>
      </c>
      <c r="X1441" s="27">
        <f t="shared" si="1251"/>
        <v>0</v>
      </c>
      <c r="Y1441" s="59"/>
    </row>
    <row r="1442" spans="1:25" ht="48">
      <c r="A1442" s="28" t="s">
        <v>29</v>
      </c>
      <c r="B1442" s="25" t="s">
        <v>942</v>
      </c>
      <c r="C1442" s="25" t="s">
        <v>46</v>
      </c>
      <c r="D1442" s="25" t="s">
        <v>164</v>
      </c>
      <c r="E1442" s="25" t="s">
        <v>960</v>
      </c>
      <c r="F1442" s="24">
        <v>100</v>
      </c>
      <c r="G1442" s="26">
        <v>38552172.090000004</v>
      </c>
      <c r="H1442" s="26">
        <v>0</v>
      </c>
      <c r="I1442" s="26"/>
      <c r="J1442" s="26"/>
      <c r="K1442" s="26">
        <f t="shared" ref="K1442:L1444" si="1252">G1442+I1442</f>
        <v>38552172.090000004</v>
      </c>
      <c r="L1442" s="26">
        <f t="shared" si="1252"/>
        <v>0</v>
      </c>
      <c r="M1442" s="26">
        <v>38557058.009999998</v>
      </c>
      <c r="N1442" s="26">
        <v>0</v>
      </c>
      <c r="O1442" s="26"/>
      <c r="P1442" s="26"/>
      <c r="Q1442" s="26">
        <f t="shared" ref="Q1442:R1444" si="1253">M1442+O1442</f>
        <v>38557058.009999998</v>
      </c>
      <c r="R1442" s="26">
        <f t="shared" si="1253"/>
        <v>0</v>
      </c>
      <c r="S1442" s="26">
        <v>38557058.009999998</v>
      </c>
      <c r="T1442" s="26">
        <v>0</v>
      </c>
      <c r="U1442" s="26"/>
      <c r="V1442" s="27"/>
      <c r="W1442" s="27">
        <f t="shared" ref="W1442:X1444" si="1254">S1442+U1442</f>
        <v>38557058.009999998</v>
      </c>
      <c r="X1442" s="27">
        <f t="shared" si="1254"/>
        <v>0</v>
      </c>
      <c r="Y1442" s="59"/>
    </row>
    <row r="1443" spans="1:25" ht="24">
      <c r="A1443" s="28" t="s">
        <v>30</v>
      </c>
      <c r="B1443" s="25" t="s">
        <v>942</v>
      </c>
      <c r="C1443" s="25" t="s">
        <v>46</v>
      </c>
      <c r="D1443" s="25" t="s">
        <v>164</v>
      </c>
      <c r="E1443" s="25" t="s">
        <v>960</v>
      </c>
      <c r="F1443" s="24">
        <v>200</v>
      </c>
      <c r="G1443" s="26">
        <v>6303470.3499999996</v>
      </c>
      <c r="H1443" s="26">
        <v>0</v>
      </c>
      <c r="I1443" s="26"/>
      <c r="J1443" s="26"/>
      <c r="K1443" s="26">
        <f t="shared" si="1252"/>
        <v>6303470.3499999996</v>
      </c>
      <c r="L1443" s="26">
        <f t="shared" si="1252"/>
        <v>0</v>
      </c>
      <c r="M1443" s="26">
        <v>5207314.1100000003</v>
      </c>
      <c r="N1443" s="26">
        <v>0</v>
      </c>
      <c r="O1443" s="26"/>
      <c r="P1443" s="26"/>
      <c r="Q1443" s="26">
        <f t="shared" si="1253"/>
        <v>5207314.1100000003</v>
      </c>
      <c r="R1443" s="26">
        <f t="shared" si="1253"/>
        <v>0</v>
      </c>
      <c r="S1443" s="26">
        <v>5207314.1100000003</v>
      </c>
      <c r="T1443" s="26">
        <v>0</v>
      </c>
      <c r="U1443" s="27"/>
      <c r="V1443" s="27"/>
      <c r="W1443" s="27">
        <f t="shared" si="1254"/>
        <v>5207314.1100000003</v>
      </c>
      <c r="X1443" s="27">
        <f t="shared" si="1254"/>
        <v>0</v>
      </c>
      <c r="Y1443" s="59"/>
    </row>
    <row r="1444" spans="1:25">
      <c r="A1444" s="28" t="s">
        <v>54</v>
      </c>
      <c r="B1444" s="25" t="s">
        <v>942</v>
      </c>
      <c r="C1444" s="25" t="s">
        <v>46</v>
      </c>
      <c r="D1444" s="25" t="s">
        <v>164</v>
      </c>
      <c r="E1444" s="25" t="s">
        <v>960</v>
      </c>
      <c r="F1444" s="24">
        <v>800</v>
      </c>
      <c r="G1444" s="26">
        <v>34041.300000000003</v>
      </c>
      <c r="H1444" s="26"/>
      <c r="I1444" s="26"/>
      <c r="J1444" s="26"/>
      <c r="K1444" s="26">
        <f t="shared" si="1252"/>
        <v>34041.300000000003</v>
      </c>
      <c r="L1444" s="26">
        <f t="shared" si="1252"/>
        <v>0</v>
      </c>
      <c r="M1444" s="26">
        <v>34041.300000000003</v>
      </c>
      <c r="N1444" s="26">
        <v>0</v>
      </c>
      <c r="O1444" s="26"/>
      <c r="P1444" s="26"/>
      <c r="Q1444" s="26">
        <f t="shared" si="1253"/>
        <v>34041.300000000003</v>
      </c>
      <c r="R1444" s="26">
        <f t="shared" si="1253"/>
        <v>0</v>
      </c>
      <c r="S1444" s="26">
        <v>34041.300000000003</v>
      </c>
      <c r="T1444" s="26">
        <v>0</v>
      </c>
      <c r="U1444" s="27"/>
      <c r="V1444" s="27"/>
      <c r="W1444" s="27">
        <f t="shared" si="1254"/>
        <v>34041.300000000003</v>
      </c>
      <c r="X1444" s="27">
        <f t="shared" si="1254"/>
        <v>0</v>
      </c>
      <c r="Y1444" s="59"/>
    </row>
    <row r="1445" spans="1:25" hidden="1">
      <c r="A1445" s="30" t="s">
        <v>35</v>
      </c>
      <c r="B1445" s="25" t="s">
        <v>942</v>
      </c>
      <c r="C1445" s="25" t="s">
        <v>46</v>
      </c>
      <c r="D1445" s="25" t="s">
        <v>164</v>
      </c>
      <c r="E1445" s="25" t="s">
        <v>36</v>
      </c>
      <c r="F1445" s="24"/>
      <c r="G1445" s="26">
        <f t="shared" ref="G1445:X1447" si="1255">G1446</f>
        <v>0</v>
      </c>
      <c r="H1445" s="26">
        <f t="shared" si="1255"/>
        <v>0</v>
      </c>
      <c r="I1445" s="26">
        <f t="shared" si="1255"/>
        <v>0</v>
      </c>
      <c r="J1445" s="26">
        <f t="shared" si="1255"/>
        <v>0</v>
      </c>
      <c r="K1445" s="26">
        <f t="shared" si="1255"/>
        <v>0</v>
      </c>
      <c r="L1445" s="26">
        <f t="shared" si="1255"/>
        <v>0</v>
      </c>
      <c r="M1445" s="26">
        <f t="shared" si="1255"/>
        <v>0</v>
      </c>
      <c r="N1445" s="26">
        <f t="shared" si="1255"/>
        <v>0</v>
      </c>
      <c r="O1445" s="26">
        <f t="shared" si="1255"/>
        <v>0</v>
      </c>
      <c r="P1445" s="26">
        <f t="shared" si="1255"/>
        <v>0</v>
      </c>
      <c r="Q1445" s="26">
        <f t="shared" si="1255"/>
        <v>0</v>
      </c>
      <c r="R1445" s="26">
        <f t="shared" si="1255"/>
        <v>0</v>
      </c>
      <c r="S1445" s="26">
        <f t="shared" si="1255"/>
        <v>0</v>
      </c>
      <c r="T1445" s="26">
        <f t="shared" si="1255"/>
        <v>0</v>
      </c>
      <c r="U1445" s="26">
        <f t="shared" si="1255"/>
        <v>0</v>
      </c>
      <c r="V1445" s="26">
        <f t="shared" si="1255"/>
        <v>0</v>
      </c>
      <c r="W1445" s="26">
        <f t="shared" si="1255"/>
        <v>0</v>
      </c>
      <c r="X1445" s="26">
        <f t="shared" si="1255"/>
        <v>0</v>
      </c>
      <c r="Y1445" s="59"/>
    </row>
    <row r="1446" spans="1:25" hidden="1">
      <c r="A1446" s="29" t="s">
        <v>628</v>
      </c>
      <c r="B1446" s="25" t="s">
        <v>942</v>
      </c>
      <c r="C1446" s="25" t="s">
        <v>46</v>
      </c>
      <c r="D1446" s="25" t="s">
        <v>164</v>
      </c>
      <c r="E1446" s="25" t="s">
        <v>629</v>
      </c>
      <c r="F1446" s="24"/>
      <c r="G1446" s="26">
        <f t="shared" ref="G1446:X1446" si="1256">G1447+G1449</f>
        <v>0</v>
      </c>
      <c r="H1446" s="26">
        <f t="shared" si="1256"/>
        <v>0</v>
      </c>
      <c r="I1446" s="26">
        <f t="shared" si="1256"/>
        <v>0</v>
      </c>
      <c r="J1446" s="26">
        <f t="shared" si="1256"/>
        <v>0</v>
      </c>
      <c r="K1446" s="26">
        <f t="shared" si="1256"/>
        <v>0</v>
      </c>
      <c r="L1446" s="26">
        <f t="shared" si="1256"/>
        <v>0</v>
      </c>
      <c r="M1446" s="26">
        <f t="shared" si="1256"/>
        <v>0</v>
      </c>
      <c r="N1446" s="26">
        <f t="shared" si="1256"/>
        <v>0</v>
      </c>
      <c r="O1446" s="26">
        <f t="shared" si="1256"/>
        <v>0</v>
      </c>
      <c r="P1446" s="26">
        <f t="shared" si="1256"/>
        <v>0</v>
      </c>
      <c r="Q1446" s="26">
        <f t="shared" si="1256"/>
        <v>0</v>
      </c>
      <c r="R1446" s="26">
        <f t="shared" si="1256"/>
        <v>0</v>
      </c>
      <c r="S1446" s="26">
        <f t="shared" si="1256"/>
        <v>0</v>
      </c>
      <c r="T1446" s="26">
        <f t="shared" si="1256"/>
        <v>0</v>
      </c>
      <c r="U1446" s="26">
        <f t="shared" si="1256"/>
        <v>0</v>
      </c>
      <c r="V1446" s="26">
        <f t="shared" si="1256"/>
        <v>0</v>
      </c>
      <c r="W1446" s="26">
        <f t="shared" si="1256"/>
        <v>0</v>
      </c>
      <c r="X1446" s="26">
        <f t="shared" si="1256"/>
        <v>0</v>
      </c>
      <c r="Y1446" s="59"/>
    </row>
    <row r="1447" spans="1:25" ht="48" hidden="1">
      <c r="A1447" s="45" t="s">
        <v>406</v>
      </c>
      <c r="B1447" s="25" t="s">
        <v>942</v>
      </c>
      <c r="C1447" s="25" t="s">
        <v>46</v>
      </c>
      <c r="D1447" s="25" t="s">
        <v>164</v>
      </c>
      <c r="E1447" s="25" t="s">
        <v>968</v>
      </c>
      <c r="F1447" s="49"/>
      <c r="G1447" s="26">
        <f t="shared" si="1255"/>
        <v>0</v>
      </c>
      <c r="H1447" s="26">
        <f t="shared" si="1255"/>
        <v>0</v>
      </c>
      <c r="I1447" s="26">
        <f t="shared" si="1255"/>
        <v>0</v>
      </c>
      <c r="J1447" s="26">
        <f t="shared" si="1255"/>
        <v>0</v>
      </c>
      <c r="K1447" s="26">
        <f t="shared" si="1255"/>
        <v>0</v>
      </c>
      <c r="L1447" s="26">
        <f t="shared" si="1255"/>
        <v>0</v>
      </c>
      <c r="M1447" s="26">
        <f t="shared" si="1255"/>
        <v>0</v>
      </c>
      <c r="N1447" s="26">
        <f t="shared" si="1255"/>
        <v>0</v>
      </c>
      <c r="O1447" s="26">
        <f t="shared" si="1255"/>
        <v>0</v>
      </c>
      <c r="P1447" s="26">
        <f t="shared" si="1255"/>
        <v>0</v>
      </c>
      <c r="Q1447" s="26">
        <f t="shared" si="1255"/>
        <v>0</v>
      </c>
      <c r="R1447" s="26">
        <f t="shared" si="1255"/>
        <v>0</v>
      </c>
      <c r="S1447" s="26">
        <f t="shared" si="1255"/>
        <v>0</v>
      </c>
      <c r="T1447" s="26">
        <f t="shared" si="1255"/>
        <v>0</v>
      </c>
      <c r="U1447" s="26">
        <f t="shared" si="1255"/>
        <v>0</v>
      </c>
      <c r="V1447" s="26">
        <f t="shared" si="1255"/>
        <v>0</v>
      </c>
      <c r="W1447" s="26">
        <f t="shared" si="1255"/>
        <v>0</v>
      </c>
      <c r="X1447" s="26">
        <f t="shared" si="1255"/>
        <v>0</v>
      </c>
      <c r="Y1447" s="59"/>
    </row>
    <row r="1448" spans="1:25" ht="48" hidden="1">
      <c r="A1448" s="28" t="s">
        <v>29</v>
      </c>
      <c r="B1448" s="25" t="s">
        <v>942</v>
      </c>
      <c r="C1448" s="25" t="s">
        <v>46</v>
      </c>
      <c r="D1448" s="25" t="s">
        <v>164</v>
      </c>
      <c r="E1448" s="25" t="s">
        <v>968</v>
      </c>
      <c r="F1448" s="49">
        <v>100</v>
      </c>
      <c r="G1448" s="26"/>
      <c r="H1448" s="26"/>
      <c r="I1448" s="26"/>
      <c r="J1448" s="26">
        <f>I1448</f>
        <v>0</v>
      </c>
      <c r="K1448" s="26">
        <f t="shared" ref="K1448:L1448" si="1257">G1448+I1448</f>
        <v>0</v>
      </c>
      <c r="L1448" s="26">
        <f t="shared" si="1257"/>
        <v>0</v>
      </c>
      <c r="M1448" s="26"/>
      <c r="N1448" s="26"/>
      <c r="O1448" s="26"/>
      <c r="P1448" s="26"/>
      <c r="Q1448" s="26">
        <f t="shared" ref="Q1448:R1448" si="1258">M1448+O1448</f>
        <v>0</v>
      </c>
      <c r="R1448" s="26">
        <f t="shared" si="1258"/>
        <v>0</v>
      </c>
      <c r="S1448" s="26"/>
      <c r="T1448" s="26"/>
      <c r="U1448" s="27"/>
      <c r="V1448" s="27"/>
      <c r="W1448" s="26">
        <f t="shared" ref="W1448:X1448" si="1259">S1448+U1448</f>
        <v>0</v>
      </c>
      <c r="X1448" s="26">
        <f t="shared" si="1259"/>
        <v>0</v>
      </c>
      <c r="Y1448" s="59"/>
    </row>
    <row r="1449" spans="1:25" ht="72" hidden="1">
      <c r="A1449" s="28" t="s">
        <v>43</v>
      </c>
      <c r="B1449" s="25" t="s">
        <v>942</v>
      </c>
      <c r="C1449" s="25" t="s">
        <v>46</v>
      </c>
      <c r="D1449" s="25" t="s">
        <v>164</v>
      </c>
      <c r="E1449" s="25" t="s">
        <v>630</v>
      </c>
      <c r="F1449" s="24"/>
      <c r="G1449" s="26">
        <f t="shared" ref="G1449:X1449" si="1260">G1450</f>
        <v>0</v>
      </c>
      <c r="H1449" s="26">
        <f t="shared" si="1260"/>
        <v>0</v>
      </c>
      <c r="I1449" s="26">
        <f t="shared" si="1260"/>
        <v>0</v>
      </c>
      <c r="J1449" s="26">
        <f t="shared" si="1260"/>
        <v>0</v>
      </c>
      <c r="K1449" s="26">
        <f t="shared" si="1260"/>
        <v>0</v>
      </c>
      <c r="L1449" s="26">
        <f t="shared" si="1260"/>
        <v>0</v>
      </c>
      <c r="M1449" s="26">
        <f t="shared" si="1260"/>
        <v>0</v>
      </c>
      <c r="N1449" s="26">
        <f t="shared" si="1260"/>
        <v>0</v>
      </c>
      <c r="O1449" s="26">
        <f t="shared" si="1260"/>
        <v>0</v>
      </c>
      <c r="P1449" s="26">
        <f t="shared" si="1260"/>
        <v>0</v>
      </c>
      <c r="Q1449" s="26">
        <f t="shared" si="1260"/>
        <v>0</v>
      </c>
      <c r="R1449" s="26">
        <f t="shared" si="1260"/>
        <v>0</v>
      </c>
      <c r="S1449" s="26">
        <f t="shared" si="1260"/>
        <v>0</v>
      </c>
      <c r="T1449" s="26">
        <f t="shared" si="1260"/>
        <v>0</v>
      </c>
      <c r="U1449" s="26">
        <f t="shared" si="1260"/>
        <v>0</v>
      </c>
      <c r="V1449" s="26">
        <f t="shared" si="1260"/>
        <v>0</v>
      </c>
      <c r="W1449" s="26">
        <f t="shared" si="1260"/>
        <v>0</v>
      </c>
      <c r="X1449" s="26">
        <f t="shared" si="1260"/>
        <v>0</v>
      </c>
      <c r="Y1449" s="59"/>
    </row>
    <row r="1450" spans="1:25" ht="48" hidden="1">
      <c r="A1450" s="28" t="s">
        <v>29</v>
      </c>
      <c r="B1450" s="25" t="s">
        <v>942</v>
      </c>
      <c r="C1450" s="25" t="s">
        <v>46</v>
      </c>
      <c r="D1450" s="25" t="s">
        <v>164</v>
      </c>
      <c r="E1450" s="25" t="s">
        <v>630</v>
      </c>
      <c r="F1450" s="24">
        <v>100</v>
      </c>
      <c r="G1450" s="26"/>
      <c r="H1450" s="26"/>
      <c r="I1450" s="26"/>
      <c r="J1450" s="26">
        <f>I1450</f>
        <v>0</v>
      </c>
      <c r="K1450" s="26">
        <f t="shared" ref="K1450:L1450" si="1261">G1450+I1450</f>
        <v>0</v>
      </c>
      <c r="L1450" s="26">
        <f t="shared" si="1261"/>
        <v>0</v>
      </c>
      <c r="M1450" s="26"/>
      <c r="N1450" s="26"/>
      <c r="O1450" s="26"/>
      <c r="P1450" s="26"/>
      <c r="Q1450" s="26">
        <f t="shared" ref="Q1450:R1450" si="1262">M1450+O1450</f>
        <v>0</v>
      </c>
      <c r="R1450" s="26">
        <f t="shared" si="1262"/>
        <v>0</v>
      </c>
      <c r="S1450" s="26"/>
      <c r="T1450" s="26"/>
      <c r="U1450" s="27"/>
      <c r="V1450" s="27"/>
      <c r="W1450" s="26">
        <f t="shared" ref="W1450:X1450" si="1263">S1450+U1450</f>
        <v>0</v>
      </c>
      <c r="X1450" s="26">
        <f t="shared" si="1263"/>
        <v>0</v>
      </c>
      <c r="Y1450" s="59"/>
    </row>
    <row r="1451" spans="1:25">
      <c r="A1451" s="28" t="s">
        <v>189</v>
      </c>
      <c r="B1451" s="25" t="s">
        <v>942</v>
      </c>
      <c r="C1451" s="24" t="s">
        <v>63</v>
      </c>
      <c r="D1451" s="25" t="s">
        <v>15</v>
      </c>
      <c r="E1451" s="25"/>
      <c r="F1451" s="25"/>
      <c r="G1451" s="26">
        <f t="shared" ref="G1451:X1451" si="1264">G1452+G1469</f>
        <v>106984480.67999999</v>
      </c>
      <c r="H1451" s="26">
        <f t="shared" si="1264"/>
        <v>47826559</v>
      </c>
      <c r="I1451" s="26">
        <f t="shared" si="1264"/>
        <v>0</v>
      </c>
      <c r="J1451" s="26">
        <f t="shared" si="1264"/>
        <v>0</v>
      </c>
      <c r="K1451" s="26">
        <f t="shared" si="1264"/>
        <v>106984480.67999999</v>
      </c>
      <c r="L1451" s="26">
        <f t="shared" si="1264"/>
        <v>47826559</v>
      </c>
      <c r="M1451" s="26">
        <f t="shared" si="1264"/>
        <v>78864917.590000004</v>
      </c>
      <c r="N1451" s="26">
        <f t="shared" si="1264"/>
        <v>18904959</v>
      </c>
      <c r="O1451" s="26">
        <f t="shared" si="1264"/>
        <v>0</v>
      </c>
      <c r="P1451" s="26">
        <f t="shared" si="1264"/>
        <v>0</v>
      </c>
      <c r="Q1451" s="26">
        <f t="shared" si="1264"/>
        <v>78864917.590000004</v>
      </c>
      <c r="R1451" s="26">
        <f t="shared" si="1264"/>
        <v>18904959</v>
      </c>
      <c r="S1451" s="26">
        <f t="shared" si="1264"/>
        <v>78864917.590000004</v>
      </c>
      <c r="T1451" s="26">
        <f t="shared" si="1264"/>
        <v>18904959</v>
      </c>
      <c r="U1451" s="27">
        <f t="shared" si="1264"/>
        <v>0</v>
      </c>
      <c r="V1451" s="27">
        <f t="shared" si="1264"/>
        <v>0</v>
      </c>
      <c r="W1451" s="27">
        <f t="shared" si="1264"/>
        <v>78864917.590000004</v>
      </c>
      <c r="X1451" s="27">
        <f t="shared" si="1264"/>
        <v>18904959</v>
      </c>
      <c r="Y1451" s="59"/>
    </row>
    <row r="1452" spans="1:25">
      <c r="A1452" s="28" t="s">
        <v>225</v>
      </c>
      <c r="B1452" s="25" t="s">
        <v>942</v>
      </c>
      <c r="C1452" s="24" t="s">
        <v>63</v>
      </c>
      <c r="D1452" s="25" t="s">
        <v>18</v>
      </c>
      <c r="E1452" s="25"/>
      <c r="F1452" s="25"/>
      <c r="G1452" s="26">
        <f t="shared" ref="G1452:V1453" si="1265">G1453</f>
        <v>86761057.879999995</v>
      </c>
      <c r="H1452" s="26">
        <f t="shared" si="1265"/>
        <v>47826559</v>
      </c>
      <c r="I1452" s="26">
        <f t="shared" si="1265"/>
        <v>0</v>
      </c>
      <c r="J1452" s="26">
        <f t="shared" si="1265"/>
        <v>0</v>
      </c>
      <c r="K1452" s="26">
        <f t="shared" si="1265"/>
        <v>86761057.879999995</v>
      </c>
      <c r="L1452" s="26">
        <f t="shared" si="1265"/>
        <v>47826559</v>
      </c>
      <c r="M1452" s="26">
        <f t="shared" si="1265"/>
        <v>57836557.880000003</v>
      </c>
      <c r="N1452" s="26">
        <f t="shared" si="1265"/>
        <v>18904959</v>
      </c>
      <c r="O1452" s="26">
        <f t="shared" si="1265"/>
        <v>0</v>
      </c>
      <c r="P1452" s="26">
        <f t="shared" si="1265"/>
        <v>0</v>
      </c>
      <c r="Q1452" s="26">
        <f t="shared" si="1265"/>
        <v>57836557.880000003</v>
      </c>
      <c r="R1452" s="26">
        <f t="shared" si="1265"/>
        <v>18904959</v>
      </c>
      <c r="S1452" s="26">
        <f t="shared" si="1265"/>
        <v>57836557.880000003</v>
      </c>
      <c r="T1452" s="26">
        <f t="shared" si="1265"/>
        <v>18904959</v>
      </c>
      <c r="U1452" s="27">
        <f t="shared" si="1265"/>
        <v>0</v>
      </c>
      <c r="V1452" s="27">
        <f t="shared" si="1265"/>
        <v>0</v>
      </c>
      <c r="W1452" s="27">
        <f t="shared" ref="S1452:X1453" si="1266">W1453</f>
        <v>57836557.880000003</v>
      </c>
      <c r="X1452" s="27">
        <f t="shared" si="1266"/>
        <v>18904959</v>
      </c>
      <c r="Y1452" s="59"/>
    </row>
    <row r="1453" spans="1:25" ht="24">
      <c r="A1453" s="28" t="s">
        <v>638</v>
      </c>
      <c r="B1453" s="25" t="s">
        <v>942</v>
      </c>
      <c r="C1453" s="25" t="s">
        <v>63</v>
      </c>
      <c r="D1453" s="25" t="s">
        <v>18</v>
      </c>
      <c r="E1453" s="25" t="s">
        <v>639</v>
      </c>
      <c r="F1453" s="25"/>
      <c r="G1453" s="26">
        <f t="shared" si="1265"/>
        <v>86761057.879999995</v>
      </c>
      <c r="H1453" s="26">
        <f t="shared" si="1265"/>
        <v>47826559</v>
      </c>
      <c r="I1453" s="26">
        <f t="shared" si="1265"/>
        <v>0</v>
      </c>
      <c r="J1453" s="26">
        <f t="shared" si="1265"/>
        <v>0</v>
      </c>
      <c r="K1453" s="26">
        <f t="shared" si="1265"/>
        <v>86761057.879999995</v>
      </c>
      <c r="L1453" s="26">
        <f t="shared" si="1265"/>
        <v>47826559</v>
      </c>
      <c r="M1453" s="26">
        <f t="shared" si="1265"/>
        <v>57836557.880000003</v>
      </c>
      <c r="N1453" s="26">
        <f t="shared" si="1265"/>
        <v>18904959</v>
      </c>
      <c r="O1453" s="26">
        <f t="shared" si="1265"/>
        <v>0</v>
      </c>
      <c r="P1453" s="26">
        <f t="shared" si="1265"/>
        <v>0</v>
      </c>
      <c r="Q1453" s="26">
        <f t="shared" si="1265"/>
        <v>57836557.880000003</v>
      </c>
      <c r="R1453" s="26">
        <f t="shared" si="1265"/>
        <v>18904959</v>
      </c>
      <c r="S1453" s="26">
        <f t="shared" si="1266"/>
        <v>57836557.880000003</v>
      </c>
      <c r="T1453" s="26">
        <f t="shared" si="1266"/>
        <v>18904959</v>
      </c>
      <c r="U1453" s="27">
        <f t="shared" si="1266"/>
        <v>0</v>
      </c>
      <c r="V1453" s="27">
        <f t="shared" si="1266"/>
        <v>0</v>
      </c>
      <c r="W1453" s="27">
        <f t="shared" si="1266"/>
        <v>57836557.880000003</v>
      </c>
      <c r="X1453" s="27">
        <f t="shared" si="1266"/>
        <v>18904959</v>
      </c>
      <c r="Y1453" s="59"/>
    </row>
    <row r="1454" spans="1:25" ht="24">
      <c r="A1454" s="28" t="s">
        <v>697</v>
      </c>
      <c r="B1454" s="25" t="s">
        <v>942</v>
      </c>
      <c r="C1454" s="25" t="s">
        <v>63</v>
      </c>
      <c r="D1454" s="25" t="s">
        <v>18</v>
      </c>
      <c r="E1454" s="25" t="s">
        <v>698</v>
      </c>
      <c r="F1454" s="25"/>
      <c r="G1454" s="26">
        <f t="shared" ref="G1454:X1454" si="1267">G1455+G1464</f>
        <v>86761057.879999995</v>
      </c>
      <c r="H1454" s="26">
        <f t="shared" si="1267"/>
        <v>47826559</v>
      </c>
      <c r="I1454" s="26">
        <f t="shared" si="1267"/>
        <v>0</v>
      </c>
      <c r="J1454" s="26">
        <f t="shared" si="1267"/>
        <v>0</v>
      </c>
      <c r="K1454" s="26">
        <f t="shared" si="1267"/>
        <v>86761057.879999995</v>
      </c>
      <c r="L1454" s="26">
        <f t="shared" si="1267"/>
        <v>47826559</v>
      </c>
      <c r="M1454" s="26">
        <f t="shared" si="1267"/>
        <v>57836557.880000003</v>
      </c>
      <c r="N1454" s="26">
        <f t="shared" si="1267"/>
        <v>18904959</v>
      </c>
      <c r="O1454" s="26">
        <f t="shared" si="1267"/>
        <v>0</v>
      </c>
      <c r="P1454" s="26">
        <f t="shared" si="1267"/>
        <v>0</v>
      </c>
      <c r="Q1454" s="26">
        <f t="shared" si="1267"/>
        <v>57836557.880000003</v>
      </c>
      <c r="R1454" s="26">
        <f t="shared" si="1267"/>
        <v>18904959</v>
      </c>
      <c r="S1454" s="26">
        <f t="shared" si="1267"/>
        <v>57836557.880000003</v>
      </c>
      <c r="T1454" s="26">
        <f t="shared" si="1267"/>
        <v>18904959</v>
      </c>
      <c r="U1454" s="27">
        <f t="shared" si="1267"/>
        <v>0</v>
      </c>
      <c r="V1454" s="27">
        <f t="shared" si="1267"/>
        <v>0</v>
      </c>
      <c r="W1454" s="27">
        <f t="shared" si="1267"/>
        <v>57836557.880000003</v>
      </c>
      <c r="X1454" s="27">
        <f t="shared" si="1267"/>
        <v>18904959</v>
      </c>
      <c r="Y1454" s="59"/>
    </row>
    <row r="1455" spans="1:25" ht="24">
      <c r="A1455" s="28" t="s">
        <v>699</v>
      </c>
      <c r="B1455" s="25" t="s">
        <v>942</v>
      </c>
      <c r="C1455" s="25" t="s">
        <v>63</v>
      </c>
      <c r="D1455" s="25" t="s">
        <v>18</v>
      </c>
      <c r="E1455" s="25" t="s">
        <v>700</v>
      </c>
      <c r="F1455" s="25"/>
      <c r="G1455" s="26">
        <f t="shared" ref="G1455:X1455" si="1268">G1462+G1456+G1458+G1460</f>
        <v>51186557.880000003</v>
      </c>
      <c r="H1455" s="26">
        <f t="shared" si="1268"/>
        <v>18904959</v>
      </c>
      <c r="I1455" s="26">
        <f t="shared" si="1268"/>
        <v>0</v>
      </c>
      <c r="J1455" s="26">
        <f t="shared" si="1268"/>
        <v>0</v>
      </c>
      <c r="K1455" s="26">
        <f t="shared" si="1268"/>
        <v>51186557.880000003</v>
      </c>
      <c r="L1455" s="26">
        <f t="shared" si="1268"/>
        <v>18904959</v>
      </c>
      <c r="M1455" s="26">
        <f t="shared" si="1268"/>
        <v>51186557.880000003</v>
      </c>
      <c r="N1455" s="26">
        <f t="shared" si="1268"/>
        <v>18904959</v>
      </c>
      <c r="O1455" s="26">
        <f t="shared" si="1268"/>
        <v>0</v>
      </c>
      <c r="P1455" s="26">
        <f t="shared" si="1268"/>
        <v>0</v>
      </c>
      <c r="Q1455" s="26">
        <f t="shared" si="1268"/>
        <v>51186557.880000003</v>
      </c>
      <c r="R1455" s="26">
        <f t="shared" si="1268"/>
        <v>18904959</v>
      </c>
      <c r="S1455" s="26">
        <f t="shared" si="1268"/>
        <v>51186557.880000003</v>
      </c>
      <c r="T1455" s="26">
        <f t="shared" si="1268"/>
        <v>18904959</v>
      </c>
      <c r="U1455" s="27">
        <f t="shared" si="1268"/>
        <v>0</v>
      </c>
      <c r="V1455" s="27">
        <f t="shared" si="1268"/>
        <v>0</v>
      </c>
      <c r="W1455" s="27">
        <f t="shared" si="1268"/>
        <v>51186557.880000003</v>
      </c>
      <c r="X1455" s="27">
        <f t="shared" si="1268"/>
        <v>18904959</v>
      </c>
      <c r="Y1455" s="59"/>
    </row>
    <row r="1456" spans="1:25" ht="36">
      <c r="A1456" s="28" t="s">
        <v>969</v>
      </c>
      <c r="B1456" s="25" t="s">
        <v>942</v>
      </c>
      <c r="C1456" s="25" t="s">
        <v>63</v>
      </c>
      <c r="D1456" s="25" t="s">
        <v>18</v>
      </c>
      <c r="E1456" s="25" t="s">
        <v>970</v>
      </c>
      <c r="F1456" s="25"/>
      <c r="G1456" s="26">
        <f t="shared" ref="G1456:X1456" si="1269">G1457</f>
        <v>18904959</v>
      </c>
      <c r="H1456" s="26">
        <f t="shared" si="1269"/>
        <v>18904959</v>
      </c>
      <c r="I1456" s="26">
        <f t="shared" si="1269"/>
        <v>0</v>
      </c>
      <c r="J1456" s="26">
        <f t="shared" si="1269"/>
        <v>0</v>
      </c>
      <c r="K1456" s="26">
        <f t="shared" si="1269"/>
        <v>18904959</v>
      </c>
      <c r="L1456" s="26">
        <f t="shared" si="1269"/>
        <v>18904959</v>
      </c>
      <c r="M1456" s="26">
        <f t="shared" si="1269"/>
        <v>18904959</v>
      </c>
      <c r="N1456" s="26">
        <f t="shared" si="1269"/>
        <v>18904959</v>
      </c>
      <c r="O1456" s="26">
        <f t="shared" si="1269"/>
        <v>0</v>
      </c>
      <c r="P1456" s="26">
        <f t="shared" si="1269"/>
        <v>0</v>
      </c>
      <c r="Q1456" s="26">
        <f t="shared" si="1269"/>
        <v>18904959</v>
      </c>
      <c r="R1456" s="26">
        <f t="shared" si="1269"/>
        <v>18904959</v>
      </c>
      <c r="S1456" s="26">
        <f t="shared" si="1269"/>
        <v>18904959</v>
      </c>
      <c r="T1456" s="26">
        <f t="shared" si="1269"/>
        <v>18904959</v>
      </c>
      <c r="U1456" s="27">
        <f t="shared" si="1269"/>
        <v>0</v>
      </c>
      <c r="V1456" s="27">
        <f t="shared" si="1269"/>
        <v>0</v>
      </c>
      <c r="W1456" s="27">
        <f t="shared" si="1269"/>
        <v>18904959</v>
      </c>
      <c r="X1456" s="27">
        <f t="shared" si="1269"/>
        <v>18904959</v>
      </c>
      <c r="Y1456" s="59"/>
    </row>
    <row r="1457" spans="1:25" ht="24">
      <c r="A1457" s="28" t="s">
        <v>30</v>
      </c>
      <c r="B1457" s="25" t="s">
        <v>942</v>
      </c>
      <c r="C1457" s="25" t="s">
        <v>63</v>
      </c>
      <c r="D1457" s="25" t="s">
        <v>18</v>
      </c>
      <c r="E1457" s="25" t="s">
        <v>970</v>
      </c>
      <c r="F1457" s="25" t="s">
        <v>646</v>
      </c>
      <c r="G1457" s="26">
        <v>18904959</v>
      </c>
      <c r="H1457" s="26">
        <f>G1457</f>
        <v>18904959</v>
      </c>
      <c r="I1457" s="26"/>
      <c r="J1457" s="26">
        <f>I1457</f>
        <v>0</v>
      </c>
      <c r="K1457" s="26">
        <f>G1457+I1457</f>
        <v>18904959</v>
      </c>
      <c r="L1457" s="26">
        <f>H1457+J1457</f>
        <v>18904959</v>
      </c>
      <c r="M1457" s="26">
        <v>18904959</v>
      </c>
      <c r="N1457" s="26">
        <f>M1457</f>
        <v>18904959</v>
      </c>
      <c r="O1457" s="26"/>
      <c r="P1457" s="26">
        <f>O1457</f>
        <v>0</v>
      </c>
      <c r="Q1457" s="26">
        <f>M1457+O1457</f>
        <v>18904959</v>
      </c>
      <c r="R1457" s="26">
        <f>N1457+P1457</f>
        <v>18904959</v>
      </c>
      <c r="S1457" s="26">
        <v>18904959</v>
      </c>
      <c r="T1457" s="26">
        <f>S1457</f>
        <v>18904959</v>
      </c>
      <c r="U1457" s="27"/>
      <c r="V1457" s="27">
        <f>U1457</f>
        <v>0</v>
      </c>
      <c r="W1457" s="27">
        <f>S1457+U1457</f>
        <v>18904959</v>
      </c>
      <c r="X1457" s="27">
        <f>T1457+V1457</f>
        <v>18904959</v>
      </c>
      <c r="Y1457" s="59"/>
    </row>
    <row r="1458" spans="1:25" ht="24">
      <c r="A1458" s="28" t="s">
        <v>971</v>
      </c>
      <c r="B1458" s="25" t="s">
        <v>942</v>
      </c>
      <c r="C1458" s="25" t="s">
        <v>63</v>
      </c>
      <c r="D1458" s="25" t="s">
        <v>18</v>
      </c>
      <c r="E1458" s="25" t="s">
        <v>972</v>
      </c>
      <c r="F1458" s="25"/>
      <c r="G1458" s="26">
        <f t="shared" ref="G1458:X1458" si="1270">G1459</f>
        <v>28865442.080000002</v>
      </c>
      <c r="H1458" s="26">
        <f t="shared" si="1270"/>
        <v>0</v>
      </c>
      <c r="I1458" s="26">
        <f t="shared" si="1270"/>
        <v>0</v>
      </c>
      <c r="J1458" s="26">
        <f t="shared" si="1270"/>
        <v>0</v>
      </c>
      <c r="K1458" s="26">
        <f t="shared" si="1270"/>
        <v>28865442.080000002</v>
      </c>
      <c r="L1458" s="26">
        <f t="shared" si="1270"/>
        <v>0</v>
      </c>
      <c r="M1458" s="26">
        <f t="shared" si="1270"/>
        <v>28865442.080000002</v>
      </c>
      <c r="N1458" s="26">
        <f t="shared" si="1270"/>
        <v>0</v>
      </c>
      <c r="O1458" s="26">
        <f t="shared" si="1270"/>
        <v>0</v>
      </c>
      <c r="P1458" s="26">
        <f t="shared" si="1270"/>
        <v>0</v>
      </c>
      <c r="Q1458" s="26">
        <f t="shared" si="1270"/>
        <v>28865442.080000002</v>
      </c>
      <c r="R1458" s="26">
        <f t="shared" si="1270"/>
        <v>0</v>
      </c>
      <c r="S1458" s="26">
        <f t="shared" si="1270"/>
        <v>28865442.080000002</v>
      </c>
      <c r="T1458" s="26">
        <f t="shared" si="1270"/>
        <v>0</v>
      </c>
      <c r="U1458" s="27">
        <f t="shared" si="1270"/>
        <v>0</v>
      </c>
      <c r="V1458" s="27">
        <f t="shared" si="1270"/>
        <v>0</v>
      </c>
      <c r="W1458" s="27">
        <f t="shared" si="1270"/>
        <v>28865442.080000002</v>
      </c>
      <c r="X1458" s="27">
        <f t="shared" si="1270"/>
        <v>0</v>
      </c>
      <c r="Y1458" s="59"/>
    </row>
    <row r="1459" spans="1:25" ht="24">
      <c r="A1459" s="28" t="s">
        <v>30</v>
      </c>
      <c r="B1459" s="25" t="s">
        <v>942</v>
      </c>
      <c r="C1459" s="25" t="s">
        <v>63</v>
      </c>
      <c r="D1459" s="25" t="s">
        <v>18</v>
      </c>
      <c r="E1459" s="25" t="s">
        <v>972</v>
      </c>
      <c r="F1459" s="25" t="s">
        <v>646</v>
      </c>
      <c r="G1459" s="26">
        <v>28865442.080000002</v>
      </c>
      <c r="H1459" s="26"/>
      <c r="I1459" s="26"/>
      <c r="J1459" s="26"/>
      <c r="K1459" s="26">
        <f>G1459+I1459</f>
        <v>28865442.080000002</v>
      </c>
      <c r="L1459" s="26">
        <f>H1459+J1459</f>
        <v>0</v>
      </c>
      <c r="M1459" s="26">
        <v>28865442.080000002</v>
      </c>
      <c r="N1459" s="26"/>
      <c r="O1459" s="26"/>
      <c r="P1459" s="26"/>
      <c r="Q1459" s="26">
        <f>M1459+O1459</f>
        <v>28865442.080000002</v>
      </c>
      <c r="R1459" s="26">
        <f>N1459+P1459</f>
        <v>0</v>
      </c>
      <c r="S1459" s="26">
        <v>28865442.080000002</v>
      </c>
      <c r="T1459" s="26"/>
      <c r="U1459" s="26"/>
      <c r="V1459" s="27"/>
      <c r="W1459" s="27">
        <f>S1459+U1459</f>
        <v>28865442.080000002</v>
      </c>
      <c r="X1459" s="27">
        <f>T1459+V1459</f>
        <v>0</v>
      </c>
      <c r="Y1459" s="59"/>
    </row>
    <row r="1460" spans="1:25" ht="36" hidden="1">
      <c r="A1460" s="28" t="s">
        <v>973</v>
      </c>
      <c r="B1460" s="25" t="s">
        <v>942</v>
      </c>
      <c r="C1460" s="25" t="s">
        <v>63</v>
      </c>
      <c r="D1460" s="25" t="s">
        <v>18</v>
      </c>
      <c r="E1460" s="25" t="s">
        <v>974</v>
      </c>
      <c r="F1460" s="25"/>
      <c r="G1460" s="26">
        <f t="shared" ref="G1460:X1460" si="1271">G1461</f>
        <v>0</v>
      </c>
      <c r="H1460" s="26">
        <f t="shared" si="1271"/>
        <v>0</v>
      </c>
      <c r="I1460" s="26">
        <f t="shared" si="1271"/>
        <v>0</v>
      </c>
      <c r="J1460" s="26">
        <f t="shared" si="1271"/>
        <v>0</v>
      </c>
      <c r="K1460" s="26">
        <f t="shared" si="1271"/>
        <v>0</v>
      </c>
      <c r="L1460" s="26">
        <f t="shared" si="1271"/>
        <v>0</v>
      </c>
      <c r="M1460" s="26">
        <f t="shared" si="1271"/>
        <v>0</v>
      </c>
      <c r="N1460" s="26">
        <f t="shared" si="1271"/>
        <v>0</v>
      </c>
      <c r="O1460" s="26">
        <f t="shared" si="1271"/>
        <v>0</v>
      </c>
      <c r="P1460" s="26">
        <f t="shared" si="1271"/>
        <v>0</v>
      </c>
      <c r="Q1460" s="26">
        <f t="shared" si="1271"/>
        <v>0</v>
      </c>
      <c r="R1460" s="26">
        <f t="shared" si="1271"/>
        <v>0</v>
      </c>
      <c r="S1460" s="26">
        <f t="shared" si="1271"/>
        <v>0</v>
      </c>
      <c r="T1460" s="26">
        <f t="shared" si="1271"/>
        <v>0</v>
      </c>
      <c r="U1460" s="27">
        <f t="shared" si="1271"/>
        <v>0</v>
      </c>
      <c r="V1460" s="27">
        <f t="shared" si="1271"/>
        <v>0</v>
      </c>
      <c r="W1460" s="27">
        <f t="shared" si="1271"/>
        <v>0</v>
      </c>
      <c r="X1460" s="27">
        <f t="shared" si="1271"/>
        <v>0</v>
      </c>
      <c r="Y1460" s="59"/>
    </row>
    <row r="1461" spans="1:25" ht="24" hidden="1">
      <c r="A1461" s="28" t="s">
        <v>30</v>
      </c>
      <c r="B1461" s="25" t="s">
        <v>942</v>
      </c>
      <c r="C1461" s="25" t="s">
        <v>63</v>
      </c>
      <c r="D1461" s="25" t="s">
        <v>18</v>
      </c>
      <c r="E1461" s="25" t="s">
        <v>974</v>
      </c>
      <c r="F1461" s="25" t="s">
        <v>646</v>
      </c>
      <c r="G1461" s="26">
        <v>0</v>
      </c>
      <c r="H1461" s="26"/>
      <c r="I1461" s="26"/>
      <c r="J1461" s="26"/>
      <c r="K1461" s="26">
        <f>G1461+I1461</f>
        <v>0</v>
      </c>
      <c r="L1461" s="26">
        <f>H1461+J1461</f>
        <v>0</v>
      </c>
      <c r="M1461" s="26">
        <v>0</v>
      </c>
      <c r="N1461" s="26"/>
      <c r="O1461" s="26"/>
      <c r="P1461" s="26"/>
      <c r="Q1461" s="26">
        <f>M1461+O1461</f>
        <v>0</v>
      </c>
      <c r="R1461" s="26">
        <f>N1461+P1461</f>
        <v>0</v>
      </c>
      <c r="S1461" s="26">
        <v>0</v>
      </c>
      <c r="T1461" s="26"/>
      <c r="U1461" s="27"/>
      <c r="V1461" s="27"/>
      <c r="W1461" s="27">
        <f>S1461+U1461</f>
        <v>0</v>
      </c>
      <c r="X1461" s="27">
        <f>T1461+V1461</f>
        <v>0</v>
      </c>
      <c r="Y1461" s="59"/>
    </row>
    <row r="1462" spans="1:25" ht="36">
      <c r="A1462" s="29" t="s">
        <v>975</v>
      </c>
      <c r="B1462" s="25" t="s">
        <v>942</v>
      </c>
      <c r="C1462" s="25" t="s">
        <v>63</v>
      </c>
      <c r="D1462" s="25" t="s">
        <v>18</v>
      </c>
      <c r="E1462" s="25" t="s">
        <v>976</v>
      </c>
      <c r="F1462" s="25"/>
      <c r="G1462" s="26">
        <f t="shared" ref="G1462:X1462" si="1272">G1463</f>
        <v>3416156.8</v>
      </c>
      <c r="H1462" s="26">
        <f t="shared" si="1272"/>
        <v>0</v>
      </c>
      <c r="I1462" s="26">
        <f t="shared" si="1272"/>
        <v>0</v>
      </c>
      <c r="J1462" s="26">
        <f t="shared" si="1272"/>
        <v>0</v>
      </c>
      <c r="K1462" s="26">
        <f t="shared" si="1272"/>
        <v>3416156.8</v>
      </c>
      <c r="L1462" s="26">
        <f t="shared" si="1272"/>
        <v>0</v>
      </c>
      <c r="M1462" s="26">
        <f t="shared" si="1272"/>
        <v>3416156.8</v>
      </c>
      <c r="N1462" s="26">
        <f t="shared" si="1272"/>
        <v>0</v>
      </c>
      <c r="O1462" s="26">
        <f t="shared" si="1272"/>
        <v>0</v>
      </c>
      <c r="P1462" s="26">
        <f t="shared" si="1272"/>
        <v>0</v>
      </c>
      <c r="Q1462" s="26">
        <f t="shared" si="1272"/>
        <v>3416156.8</v>
      </c>
      <c r="R1462" s="26">
        <f t="shared" si="1272"/>
        <v>0</v>
      </c>
      <c r="S1462" s="26">
        <f t="shared" si="1272"/>
        <v>3416156.8</v>
      </c>
      <c r="T1462" s="26">
        <f t="shared" si="1272"/>
        <v>0</v>
      </c>
      <c r="U1462" s="27">
        <f t="shared" si="1272"/>
        <v>0</v>
      </c>
      <c r="V1462" s="27">
        <f t="shared" si="1272"/>
        <v>0</v>
      </c>
      <c r="W1462" s="27">
        <f t="shared" si="1272"/>
        <v>3416156.8</v>
      </c>
      <c r="X1462" s="27">
        <f t="shared" si="1272"/>
        <v>0</v>
      </c>
      <c r="Y1462" s="59"/>
    </row>
    <row r="1463" spans="1:25" ht="24">
      <c r="A1463" s="28" t="s">
        <v>30</v>
      </c>
      <c r="B1463" s="25" t="s">
        <v>942</v>
      </c>
      <c r="C1463" s="25" t="s">
        <v>63</v>
      </c>
      <c r="D1463" s="25" t="s">
        <v>18</v>
      </c>
      <c r="E1463" s="25" t="s">
        <v>976</v>
      </c>
      <c r="F1463" s="25" t="s">
        <v>646</v>
      </c>
      <c r="G1463" s="26">
        <v>3416156.8</v>
      </c>
      <c r="H1463" s="26"/>
      <c r="I1463" s="26"/>
      <c r="J1463" s="26"/>
      <c r="K1463" s="26">
        <f>G1463+I1463</f>
        <v>3416156.8</v>
      </c>
      <c r="L1463" s="26">
        <f>H1463+J1463</f>
        <v>0</v>
      </c>
      <c r="M1463" s="26">
        <v>3416156.8</v>
      </c>
      <c r="N1463" s="26"/>
      <c r="O1463" s="26"/>
      <c r="P1463" s="26"/>
      <c r="Q1463" s="26">
        <f>M1463+O1463</f>
        <v>3416156.8</v>
      </c>
      <c r="R1463" s="26">
        <f>N1463+P1463</f>
        <v>0</v>
      </c>
      <c r="S1463" s="26">
        <v>3416156.8</v>
      </c>
      <c r="T1463" s="26"/>
      <c r="U1463" s="27"/>
      <c r="V1463" s="27"/>
      <c r="W1463" s="27">
        <f>S1463+U1463</f>
        <v>3416156.8</v>
      </c>
      <c r="X1463" s="27">
        <f>T1463+V1463</f>
        <v>0</v>
      </c>
      <c r="Y1463" s="59"/>
    </row>
    <row r="1464" spans="1:25" ht="24">
      <c r="A1464" s="28" t="s">
        <v>703</v>
      </c>
      <c r="B1464" s="25" t="s">
        <v>942</v>
      </c>
      <c r="C1464" s="25" t="s">
        <v>63</v>
      </c>
      <c r="D1464" s="25" t="s">
        <v>18</v>
      </c>
      <c r="E1464" s="25" t="s">
        <v>704</v>
      </c>
      <c r="F1464" s="25"/>
      <c r="G1464" s="26">
        <f t="shared" ref="G1464:X1464" si="1273">G1467+G1465</f>
        <v>35574500</v>
      </c>
      <c r="H1464" s="26">
        <f t="shared" si="1273"/>
        <v>28921600</v>
      </c>
      <c r="I1464" s="26">
        <f t="shared" si="1273"/>
        <v>0</v>
      </c>
      <c r="J1464" s="26">
        <f t="shared" si="1273"/>
        <v>0</v>
      </c>
      <c r="K1464" s="26">
        <f t="shared" si="1273"/>
        <v>35574500</v>
      </c>
      <c r="L1464" s="26">
        <f t="shared" si="1273"/>
        <v>28921600</v>
      </c>
      <c r="M1464" s="26">
        <f t="shared" si="1273"/>
        <v>6650000</v>
      </c>
      <c r="N1464" s="26">
        <f t="shared" si="1273"/>
        <v>0</v>
      </c>
      <c r="O1464" s="26">
        <f t="shared" si="1273"/>
        <v>0</v>
      </c>
      <c r="P1464" s="26">
        <f t="shared" si="1273"/>
        <v>0</v>
      </c>
      <c r="Q1464" s="26">
        <f t="shared" si="1273"/>
        <v>6650000</v>
      </c>
      <c r="R1464" s="26">
        <f t="shared" si="1273"/>
        <v>0</v>
      </c>
      <c r="S1464" s="26">
        <f t="shared" si="1273"/>
        <v>6650000</v>
      </c>
      <c r="T1464" s="26">
        <f t="shared" si="1273"/>
        <v>0</v>
      </c>
      <c r="U1464" s="26">
        <f t="shared" si="1273"/>
        <v>0</v>
      </c>
      <c r="V1464" s="26">
        <f t="shared" si="1273"/>
        <v>0</v>
      </c>
      <c r="W1464" s="26">
        <f t="shared" si="1273"/>
        <v>6650000</v>
      </c>
      <c r="X1464" s="26">
        <f t="shared" si="1273"/>
        <v>0</v>
      </c>
      <c r="Y1464" s="59"/>
    </row>
    <row r="1465" spans="1:25" ht="36">
      <c r="A1465" s="28" t="s">
        <v>678</v>
      </c>
      <c r="B1465" s="25" t="s">
        <v>942</v>
      </c>
      <c r="C1465" s="25" t="s">
        <v>63</v>
      </c>
      <c r="D1465" s="25" t="s">
        <v>18</v>
      </c>
      <c r="E1465" s="25" t="s">
        <v>977</v>
      </c>
      <c r="F1465" s="25"/>
      <c r="G1465" s="26">
        <f t="shared" ref="G1465:X1465" si="1274">G1466</f>
        <v>28924500</v>
      </c>
      <c r="H1465" s="26">
        <f t="shared" si="1274"/>
        <v>28921600</v>
      </c>
      <c r="I1465" s="26">
        <f t="shared" si="1274"/>
        <v>0</v>
      </c>
      <c r="J1465" s="26">
        <f t="shared" si="1274"/>
        <v>0</v>
      </c>
      <c r="K1465" s="26">
        <f t="shared" si="1274"/>
        <v>28924500</v>
      </c>
      <c r="L1465" s="26">
        <f t="shared" si="1274"/>
        <v>28921600</v>
      </c>
      <c r="M1465" s="26">
        <f t="shared" si="1274"/>
        <v>0</v>
      </c>
      <c r="N1465" s="26">
        <f t="shared" si="1274"/>
        <v>0</v>
      </c>
      <c r="O1465" s="26">
        <f t="shared" si="1274"/>
        <v>0</v>
      </c>
      <c r="P1465" s="26">
        <f t="shared" si="1274"/>
        <v>0</v>
      </c>
      <c r="Q1465" s="26">
        <f t="shared" si="1274"/>
        <v>0</v>
      </c>
      <c r="R1465" s="26">
        <f t="shared" si="1274"/>
        <v>0</v>
      </c>
      <c r="S1465" s="26">
        <f t="shared" si="1274"/>
        <v>0</v>
      </c>
      <c r="T1465" s="26">
        <f t="shared" si="1274"/>
        <v>0</v>
      </c>
      <c r="U1465" s="26">
        <f t="shared" si="1274"/>
        <v>0</v>
      </c>
      <c r="V1465" s="26">
        <f t="shared" si="1274"/>
        <v>0</v>
      </c>
      <c r="W1465" s="26">
        <f t="shared" si="1274"/>
        <v>0</v>
      </c>
      <c r="X1465" s="26">
        <f t="shared" si="1274"/>
        <v>0</v>
      </c>
      <c r="Y1465" s="59"/>
    </row>
    <row r="1466" spans="1:25" ht="24">
      <c r="A1466" s="28" t="s">
        <v>30</v>
      </c>
      <c r="B1466" s="25" t="s">
        <v>942</v>
      </c>
      <c r="C1466" s="25" t="s">
        <v>63</v>
      </c>
      <c r="D1466" s="25" t="s">
        <v>18</v>
      </c>
      <c r="E1466" s="25" t="s">
        <v>977</v>
      </c>
      <c r="F1466" s="25" t="s">
        <v>646</v>
      </c>
      <c r="G1466" s="26">
        <v>28924500</v>
      </c>
      <c r="H1466" s="26">
        <v>28921600</v>
      </c>
      <c r="I1466" s="26"/>
      <c r="J1466" s="26"/>
      <c r="K1466" s="26">
        <f>G1466+I1466</f>
        <v>28924500</v>
      </c>
      <c r="L1466" s="26">
        <f>H1466+J1466</f>
        <v>28921600</v>
      </c>
      <c r="M1466" s="26"/>
      <c r="N1466" s="26"/>
      <c r="O1466" s="26"/>
      <c r="P1466" s="26"/>
      <c r="Q1466" s="26">
        <f>M1466+O1466</f>
        <v>0</v>
      </c>
      <c r="R1466" s="26">
        <f>N1466+P1466</f>
        <v>0</v>
      </c>
      <c r="S1466" s="26"/>
      <c r="T1466" s="26"/>
      <c r="U1466" s="27"/>
      <c r="V1466" s="27"/>
      <c r="W1466" s="26">
        <f>S1466+U1466</f>
        <v>0</v>
      </c>
      <c r="X1466" s="26">
        <f>T1466+V1466</f>
        <v>0</v>
      </c>
      <c r="Y1466" s="59"/>
    </row>
    <row r="1467" spans="1:25">
      <c r="A1467" s="28" t="s">
        <v>978</v>
      </c>
      <c r="B1467" s="25" t="s">
        <v>942</v>
      </c>
      <c r="C1467" s="25" t="s">
        <v>63</v>
      </c>
      <c r="D1467" s="25" t="s">
        <v>18</v>
      </c>
      <c r="E1467" s="25" t="s">
        <v>979</v>
      </c>
      <c r="F1467" s="25"/>
      <c r="G1467" s="26">
        <f>G1468</f>
        <v>6650000</v>
      </c>
      <c r="H1467" s="26">
        <f>H1468</f>
        <v>0</v>
      </c>
      <c r="I1467" s="26">
        <f t="shared" ref="I1467:L1467" si="1275">I1468</f>
        <v>0</v>
      </c>
      <c r="J1467" s="26">
        <f t="shared" si="1275"/>
        <v>0</v>
      </c>
      <c r="K1467" s="26">
        <f t="shared" si="1275"/>
        <v>6650000</v>
      </c>
      <c r="L1467" s="26">
        <f t="shared" si="1275"/>
        <v>0</v>
      </c>
      <c r="M1467" s="26">
        <f>M1468</f>
        <v>6650000</v>
      </c>
      <c r="N1467" s="26">
        <f>N1468</f>
        <v>0</v>
      </c>
      <c r="O1467" s="26">
        <f t="shared" ref="O1467:R1467" si="1276">O1468</f>
        <v>0</v>
      </c>
      <c r="P1467" s="26">
        <f t="shared" si="1276"/>
        <v>0</v>
      </c>
      <c r="Q1467" s="26">
        <f t="shared" si="1276"/>
        <v>6650000</v>
      </c>
      <c r="R1467" s="26">
        <f t="shared" si="1276"/>
        <v>0</v>
      </c>
      <c r="S1467" s="26">
        <f>S1468</f>
        <v>6650000</v>
      </c>
      <c r="T1467" s="26">
        <f>T1468</f>
        <v>0</v>
      </c>
      <c r="U1467" s="27">
        <f t="shared" ref="U1467:X1467" si="1277">U1468</f>
        <v>0</v>
      </c>
      <c r="V1467" s="27">
        <f t="shared" si="1277"/>
        <v>0</v>
      </c>
      <c r="W1467" s="27">
        <f t="shared" si="1277"/>
        <v>6650000</v>
      </c>
      <c r="X1467" s="27">
        <f t="shared" si="1277"/>
        <v>0</v>
      </c>
      <c r="Y1467" s="59"/>
    </row>
    <row r="1468" spans="1:25" s="22" customFormat="1" ht="24">
      <c r="A1468" s="28" t="s">
        <v>30</v>
      </c>
      <c r="B1468" s="25" t="s">
        <v>942</v>
      </c>
      <c r="C1468" s="25" t="s">
        <v>63</v>
      </c>
      <c r="D1468" s="25" t="s">
        <v>18</v>
      </c>
      <c r="E1468" s="25" t="s">
        <v>979</v>
      </c>
      <c r="F1468" s="25" t="s">
        <v>646</v>
      </c>
      <c r="G1468" s="26">
        <v>6650000</v>
      </c>
      <c r="H1468" s="26"/>
      <c r="I1468" s="26"/>
      <c r="J1468" s="26"/>
      <c r="K1468" s="26">
        <f>G1468+I1468</f>
        <v>6650000</v>
      </c>
      <c r="L1468" s="26">
        <f>H1468+J1468</f>
        <v>0</v>
      </c>
      <c r="M1468" s="26">
        <v>6650000</v>
      </c>
      <c r="N1468" s="26"/>
      <c r="O1468" s="26"/>
      <c r="P1468" s="26"/>
      <c r="Q1468" s="26">
        <f>M1468+O1468</f>
        <v>6650000</v>
      </c>
      <c r="R1468" s="26">
        <f>N1468+P1468</f>
        <v>0</v>
      </c>
      <c r="S1468" s="26">
        <v>6650000</v>
      </c>
      <c r="T1468" s="26"/>
      <c r="U1468" s="27"/>
      <c r="V1468" s="27"/>
      <c r="W1468" s="27">
        <f>S1468+U1468</f>
        <v>6650000</v>
      </c>
      <c r="X1468" s="27">
        <f>T1468+V1468</f>
        <v>0</v>
      </c>
      <c r="Y1468" s="59"/>
    </row>
    <row r="1469" spans="1:25">
      <c r="A1469" s="28" t="s">
        <v>190</v>
      </c>
      <c r="B1469" s="25" t="s">
        <v>942</v>
      </c>
      <c r="C1469" s="25" t="s">
        <v>63</v>
      </c>
      <c r="D1469" s="25" t="s">
        <v>20</v>
      </c>
      <c r="E1469" s="25"/>
      <c r="F1469" s="25"/>
      <c r="G1469" s="26">
        <f t="shared" ref="G1469:X1469" si="1278">G1470+G1486</f>
        <v>20223422.800000001</v>
      </c>
      <c r="H1469" s="26">
        <f t="shared" si="1278"/>
        <v>0</v>
      </c>
      <c r="I1469" s="26">
        <f t="shared" si="1278"/>
        <v>0</v>
      </c>
      <c r="J1469" s="26">
        <f t="shared" si="1278"/>
        <v>0</v>
      </c>
      <c r="K1469" s="26">
        <f t="shared" si="1278"/>
        <v>20223422.800000001</v>
      </c>
      <c r="L1469" s="26">
        <f t="shared" si="1278"/>
        <v>0</v>
      </c>
      <c r="M1469" s="26">
        <f t="shared" si="1278"/>
        <v>21028359.710000001</v>
      </c>
      <c r="N1469" s="26">
        <f t="shared" si="1278"/>
        <v>0</v>
      </c>
      <c r="O1469" s="26">
        <f t="shared" si="1278"/>
        <v>0</v>
      </c>
      <c r="P1469" s="26">
        <f t="shared" si="1278"/>
        <v>0</v>
      </c>
      <c r="Q1469" s="26">
        <f t="shared" si="1278"/>
        <v>21028359.710000001</v>
      </c>
      <c r="R1469" s="26">
        <f t="shared" si="1278"/>
        <v>0</v>
      </c>
      <c r="S1469" s="26">
        <f t="shared" si="1278"/>
        <v>21028359.710000001</v>
      </c>
      <c r="T1469" s="26">
        <f t="shared" si="1278"/>
        <v>0</v>
      </c>
      <c r="U1469" s="27">
        <f t="shared" si="1278"/>
        <v>0</v>
      </c>
      <c r="V1469" s="27">
        <f t="shared" si="1278"/>
        <v>0</v>
      </c>
      <c r="W1469" s="27">
        <f t="shared" si="1278"/>
        <v>21028359.710000001</v>
      </c>
      <c r="X1469" s="27">
        <f t="shared" si="1278"/>
        <v>0</v>
      </c>
      <c r="Y1469" s="59"/>
    </row>
    <row r="1470" spans="1:25" ht="24">
      <c r="A1470" s="28" t="s">
        <v>638</v>
      </c>
      <c r="B1470" s="25" t="s">
        <v>942</v>
      </c>
      <c r="C1470" s="25" t="s">
        <v>63</v>
      </c>
      <c r="D1470" s="25" t="s">
        <v>20</v>
      </c>
      <c r="E1470" s="25" t="s">
        <v>639</v>
      </c>
      <c r="F1470" s="25"/>
      <c r="G1470" s="26">
        <f t="shared" ref="G1470:X1470" si="1279">G1482+G1475+G1471</f>
        <v>20223422.800000001</v>
      </c>
      <c r="H1470" s="26">
        <f t="shared" si="1279"/>
        <v>0</v>
      </c>
      <c r="I1470" s="26">
        <f t="shared" si="1279"/>
        <v>0</v>
      </c>
      <c r="J1470" s="26">
        <f t="shared" si="1279"/>
        <v>0</v>
      </c>
      <c r="K1470" s="26">
        <f t="shared" si="1279"/>
        <v>20223422.800000001</v>
      </c>
      <c r="L1470" s="26">
        <f t="shared" si="1279"/>
        <v>0</v>
      </c>
      <c r="M1470" s="26">
        <f t="shared" si="1279"/>
        <v>21028359.710000001</v>
      </c>
      <c r="N1470" s="26">
        <f t="shared" si="1279"/>
        <v>0</v>
      </c>
      <c r="O1470" s="26">
        <f t="shared" si="1279"/>
        <v>0</v>
      </c>
      <c r="P1470" s="26">
        <f t="shared" si="1279"/>
        <v>0</v>
      </c>
      <c r="Q1470" s="26">
        <f t="shared" si="1279"/>
        <v>21028359.710000001</v>
      </c>
      <c r="R1470" s="26">
        <f t="shared" si="1279"/>
        <v>0</v>
      </c>
      <c r="S1470" s="26">
        <f t="shared" si="1279"/>
        <v>21028359.710000001</v>
      </c>
      <c r="T1470" s="26">
        <f t="shared" si="1279"/>
        <v>0</v>
      </c>
      <c r="U1470" s="26">
        <f t="shared" si="1279"/>
        <v>0</v>
      </c>
      <c r="V1470" s="26">
        <f t="shared" si="1279"/>
        <v>0</v>
      </c>
      <c r="W1470" s="26">
        <f t="shared" si="1279"/>
        <v>21028359.710000001</v>
      </c>
      <c r="X1470" s="26">
        <f t="shared" si="1279"/>
        <v>0</v>
      </c>
      <c r="Y1470" s="59"/>
    </row>
    <row r="1471" spans="1:25" ht="24">
      <c r="A1471" s="28" t="s">
        <v>713</v>
      </c>
      <c r="B1471" s="25" t="s">
        <v>942</v>
      </c>
      <c r="C1471" s="25" t="s">
        <v>63</v>
      </c>
      <c r="D1471" s="25" t="s">
        <v>20</v>
      </c>
      <c r="E1471" s="25" t="s">
        <v>714</v>
      </c>
      <c r="F1471" s="25"/>
      <c r="G1471" s="26">
        <f t="shared" ref="G1471:X1473" si="1280">G1472</f>
        <v>100000</v>
      </c>
      <c r="H1471" s="26">
        <f t="shared" si="1280"/>
        <v>0</v>
      </c>
      <c r="I1471" s="26">
        <f t="shared" si="1280"/>
        <v>0</v>
      </c>
      <c r="J1471" s="26">
        <f t="shared" si="1280"/>
        <v>0</v>
      </c>
      <c r="K1471" s="26">
        <f t="shared" si="1280"/>
        <v>100000</v>
      </c>
      <c r="L1471" s="26">
        <f t="shared" si="1280"/>
        <v>0</v>
      </c>
      <c r="M1471" s="26">
        <f t="shared" si="1280"/>
        <v>100000</v>
      </c>
      <c r="N1471" s="26">
        <f t="shared" si="1280"/>
        <v>0</v>
      </c>
      <c r="O1471" s="26">
        <f t="shared" si="1280"/>
        <v>0</v>
      </c>
      <c r="P1471" s="26">
        <f t="shared" si="1280"/>
        <v>0</v>
      </c>
      <c r="Q1471" s="26">
        <f t="shared" si="1280"/>
        <v>100000</v>
      </c>
      <c r="R1471" s="26">
        <f t="shared" si="1280"/>
        <v>0</v>
      </c>
      <c r="S1471" s="26">
        <f t="shared" si="1280"/>
        <v>100000</v>
      </c>
      <c r="T1471" s="26">
        <f t="shared" si="1280"/>
        <v>0</v>
      </c>
      <c r="U1471" s="26">
        <f t="shared" si="1280"/>
        <v>0</v>
      </c>
      <c r="V1471" s="26">
        <f t="shared" si="1280"/>
        <v>0</v>
      </c>
      <c r="W1471" s="26">
        <f t="shared" si="1280"/>
        <v>100000</v>
      </c>
      <c r="X1471" s="26">
        <f t="shared" si="1280"/>
        <v>0</v>
      </c>
      <c r="Y1471" s="59"/>
    </row>
    <row r="1472" spans="1:25" ht="48">
      <c r="A1472" s="28" t="s">
        <v>715</v>
      </c>
      <c r="B1472" s="25" t="s">
        <v>942</v>
      </c>
      <c r="C1472" s="25" t="s">
        <v>63</v>
      </c>
      <c r="D1472" s="25" t="s">
        <v>20</v>
      </c>
      <c r="E1472" s="25" t="s">
        <v>716</v>
      </c>
      <c r="F1472" s="25"/>
      <c r="G1472" s="26">
        <f t="shared" si="1280"/>
        <v>100000</v>
      </c>
      <c r="H1472" s="26">
        <f t="shared" si="1280"/>
        <v>0</v>
      </c>
      <c r="I1472" s="26">
        <f t="shared" si="1280"/>
        <v>0</v>
      </c>
      <c r="J1472" s="26">
        <f t="shared" si="1280"/>
        <v>0</v>
      </c>
      <c r="K1472" s="26">
        <f t="shared" si="1280"/>
        <v>100000</v>
      </c>
      <c r="L1472" s="26">
        <f t="shared" si="1280"/>
        <v>0</v>
      </c>
      <c r="M1472" s="26">
        <f t="shared" si="1280"/>
        <v>100000</v>
      </c>
      <c r="N1472" s="26">
        <f t="shared" si="1280"/>
        <v>0</v>
      </c>
      <c r="O1472" s="26">
        <f t="shared" si="1280"/>
        <v>0</v>
      </c>
      <c r="P1472" s="26">
        <f t="shared" si="1280"/>
        <v>0</v>
      </c>
      <c r="Q1472" s="26">
        <f t="shared" si="1280"/>
        <v>100000</v>
      </c>
      <c r="R1472" s="26">
        <f t="shared" si="1280"/>
        <v>0</v>
      </c>
      <c r="S1472" s="26">
        <f t="shared" si="1280"/>
        <v>100000</v>
      </c>
      <c r="T1472" s="26">
        <f t="shared" si="1280"/>
        <v>0</v>
      </c>
      <c r="U1472" s="26">
        <f t="shared" si="1280"/>
        <v>0</v>
      </c>
      <c r="V1472" s="26">
        <f t="shared" si="1280"/>
        <v>0</v>
      </c>
      <c r="W1472" s="26">
        <f t="shared" si="1280"/>
        <v>100000</v>
      </c>
      <c r="X1472" s="26">
        <f t="shared" si="1280"/>
        <v>0</v>
      </c>
      <c r="Y1472" s="59"/>
    </row>
    <row r="1473" spans="1:25" ht="36">
      <c r="A1473" s="29" t="s">
        <v>980</v>
      </c>
      <c r="B1473" s="25" t="s">
        <v>942</v>
      </c>
      <c r="C1473" s="25" t="s">
        <v>63</v>
      </c>
      <c r="D1473" s="25" t="s">
        <v>20</v>
      </c>
      <c r="E1473" s="25" t="s">
        <v>981</v>
      </c>
      <c r="F1473" s="25"/>
      <c r="G1473" s="26">
        <f t="shared" si="1280"/>
        <v>100000</v>
      </c>
      <c r="H1473" s="26">
        <f t="shared" si="1280"/>
        <v>0</v>
      </c>
      <c r="I1473" s="26">
        <f t="shared" si="1280"/>
        <v>0</v>
      </c>
      <c r="J1473" s="26">
        <f t="shared" si="1280"/>
        <v>0</v>
      </c>
      <c r="K1473" s="26">
        <f t="shared" si="1280"/>
        <v>100000</v>
      </c>
      <c r="L1473" s="26">
        <f t="shared" si="1280"/>
        <v>0</v>
      </c>
      <c r="M1473" s="26">
        <f t="shared" si="1280"/>
        <v>100000</v>
      </c>
      <c r="N1473" s="26">
        <f t="shared" si="1280"/>
        <v>0</v>
      </c>
      <c r="O1473" s="26">
        <f t="shared" si="1280"/>
        <v>0</v>
      </c>
      <c r="P1473" s="26">
        <f t="shared" si="1280"/>
        <v>0</v>
      </c>
      <c r="Q1473" s="26">
        <f t="shared" si="1280"/>
        <v>100000</v>
      </c>
      <c r="R1473" s="26">
        <f t="shared" si="1280"/>
        <v>0</v>
      </c>
      <c r="S1473" s="26">
        <f t="shared" si="1280"/>
        <v>100000</v>
      </c>
      <c r="T1473" s="26">
        <f t="shared" si="1280"/>
        <v>0</v>
      </c>
      <c r="U1473" s="26">
        <f t="shared" si="1280"/>
        <v>0</v>
      </c>
      <c r="V1473" s="26">
        <f t="shared" si="1280"/>
        <v>0</v>
      </c>
      <c r="W1473" s="26">
        <f t="shared" si="1280"/>
        <v>100000</v>
      </c>
      <c r="X1473" s="26">
        <f t="shared" si="1280"/>
        <v>0</v>
      </c>
      <c r="Y1473" s="59"/>
    </row>
    <row r="1474" spans="1:25">
      <c r="A1474" s="29" t="s">
        <v>57</v>
      </c>
      <c r="B1474" s="25" t="s">
        <v>942</v>
      </c>
      <c r="C1474" s="25" t="s">
        <v>63</v>
      </c>
      <c r="D1474" s="25" t="s">
        <v>20</v>
      </c>
      <c r="E1474" s="25" t="s">
        <v>981</v>
      </c>
      <c r="F1474" s="25" t="s">
        <v>856</v>
      </c>
      <c r="G1474" s="26">
        <v>100000</v>
      </c>
      <c r="H1474" s="26"/>
      <c r="I1474" s="26"/>
      <c r="J1474" s="26"/>
      <c r="K1474" s="26">
        <f>G1474+I1474</f>
        <v>100000</v>
      </c>
      <c r="L1474" s="26">
        <f>H1474+J1474</f>
        <v>0</v>
      </c>
      <c r="M1474" s="26">
        <v>100000</v>
      </c>
      <c r="N1474" s="26"/>
      <c r="O1474" s="26"/>
      <c r="P1474" s="26"/>
      <c r="Q1474" s="26">
        <f>M1474+O1474</f>
        <v>100000</v>
      </c>
      <c r="R1474" s="26">
        <f>N1474+P1474</f>
        <v>0</v>
      </c>
      <c r="S1474" s="26">
        <v>100000</v>
      </c>
      <c r="T1474" s="26"/>
      <c r="U1474" s="27"/>
      <c r="V1474" s="27"/>
      <c r="W1474" s="26">
        <f>S1474+U1474</f>
        <v>100000</v>
      </c>
      <c r="X1474" s="26">
        <f>T1474+V1474</f>
        <v>0</v>
      </c>
      <c r="Y1474" s="59"/>
    </row>
    <row r="1475" spans="1:25" ht="24" hidden="1">
      <c r="A1475" s="28" t="s">
        <v>724</v>
      </c>
      <c r="B1475" s="25" t="s">
        <v>942</v>
      </c>
      <c r="C1475" s="25" t="s">
        <v>63</v>
      </c>
      <c r="D1475" s="25" t="s">
        <v>20</v>
      </c>
      <c r="E1475" s="25" t="s">
        <v>725</v>
      </c>
      <c r="F1475" s="25"/>
      <c r="G1475" s="26">
        <f t="shared" ref="G1475:X1475" si="1281">G1476+G1479</f>
        <v>0</v>
      </c>
      <c r="H1475" s="26">
        <f t="shared" si="1281"/>
        <v>0</v>
      </c>
      <c r="I1475" s="26">
        <f t="shared" si="1281"/>
        <v>0</v>
      </c>
      <c r="J1475" s="26">
        <f t="shared" si="1281"/>
        <v>0</v>
      </c>
      <c r="K1475" s="26">
        <f t="shared" si="1281"/>
        <v>0</v>
      </c>
      <c r="L1475" s="26">
        <f t="shared" si="1281"/>
        <v>0</v>
      </c>
      <c r="M1475" s="26">
        <f t="shared" si="1281"/>
        <v>0</v>
      </c>
      <c r="N1475" s="26">
        <f t="shared" si="1281"/>
        <v>0</v>
      </c>
      <c r="O1475" s="26">
        <f t="shared" si="1281"/>
        <v>0</v>
      </c>
      <c r="P1475" s="26">
        <f t="shared" si="1281"/>
        <v>0</v>
      </c>
      <c r="Q1475" s="26">
        <f t="shared" si="1281"/>
        <v>0</v>
      </c>
      <c r="R1475" s="26">
        <f t="shared" si="1281"/>
        <v>0</v>
      </c>
      <c r="S1475" s="26">
        <f t="shared" si="1281"/>
        <v>0</v>
      </c>
      <c r="T1475" s="26">
        <f t="shared" si="1281"/>
        <v>0</v>
      </c>
      <c r="U1475" s="27">
        <f t="shared" si="1281"/>
        <v>0</v>
      </c>
      <c r="V1475" s="27">
        <f t="shared" si="1281"/>
        <v>0</v>
      </c>
      <c r="W1475" s="27">
        <f t="shared" si="1281"/>
        <v>0</v>
      </c>
      <c r="X1475" s="27">
        <f t="shared" si="1281"/>
        <v>0</v>
      </c>
      <c r="Y1475" s="59"/>
    </row>
    <row r="1476" spans="1:25" ht="36" hidden="1">
      <c r="A1476" s="28" t="s">
        <v>726</v>
      </c>
      <c r="B1476" s="25" t="s">
        <v>942</v>
      </c>
      <c r="C1476" s="25" t="s">
        <v>63</v>
      </c>
      <c r="D1476" s="25" t="s">
        <v>20</v>
      </c>
      <c r="E1476" s="25" t="s">
        <v>727</v>
      </c>
      <c r="F1476" s="25"/>
      <c r="G1476" s="26">
        <f t="shared" ref="G1476:X1477" si="1282">G1477</f>
        <v>0</v>
      </c>
      <c r="H1476" s="26">
        <f t="shared" si="1282"/>
        <v>0</v>
      </c>
      <c r="I1476" s="26">
        <f t="shared" si="1282"/>
        <v>0</v>
      </c>
      <c r="J1476" s="26">
        <f t="shared" si="1282"/>
        <v>0</v>
      </c>
      <c r="K1476" s="26">
        <f t="shared" si="1282"/>
        <v>0</v>
      </c>
      <c r="L1476" s="26">
        <f t="shared" si="1282"/>
        <v>0</v>
      </c>
      <c r="M1476" s="26">
        <f t="shared" si="1282"/>
        <v>0</v>
      </c>
      <c r="N1476" s="26">
        <f t="shared" si="1282"/>
        <v>0</v>
      </c>
      <c r="O1476" s="26">
        <f t="shared" si="1282"/>
        <v>0</v>
      </c>
      <c r="P1476" s="26">
        <f t="shared" si="1282"/>
        <v>0</v>
      </c>
      <c r="Q1476" s="26">
        <f t="shared" si="1282"/>
        <v>0</v>
      </c>
      <c r="R1476" s="26">
        <f t="shared" si="1282"/>
        <v>0</v>
      </c>
      <c r="S1476" s="26">
        <f t="shared" si="1282"/>
        <v>0</v>
      </c>
      <c r="T1476" s="26">
        <f t="shared" si="1282"/>
        <v>0</v>
      </c>
      <c r="U1476" s="26">
        <f t="shared" si="1282"/>
        <v>0</v>
      </c>
      <c r="V1476" s="26">
        <f t="shared" si="1282"/>
        <v>0</v>
      </c>
      <c r="W1476" s="26">
        <f t="shared" si="1282"/>
        <v>0</v>
      </c>
      <c r="X1476" s="26">
        <f t="shared" si="1282"/>
        <v>0</v>
      </c>
      <c r="Y1476" s="59"/>
    </row>
    <row r="1477" spans="1:25" ht="24" hidden="1">
      <c r="A1477" s="35" t="s">
        <v>736</v>
      </c>
      <c r="B1477" s="25" t="s">
        <v>942</v>
      </c>
      <c r="C1477" s="25" t="s">
        <v>63</v>
      </c>
      <c r="D1477" s="25" t="s">
        <v>20</v>
      </c>
      <c r="E1477" s="25" t="s">
        <v>737</v>
      </c>
      <c r="F1477" s="25"/>
      <c r="G1477" s="26">
        <f t="shared" si="1282"/>
        <v>0</v>
      </c>
      <c r="H1477" s="26">
        <f t="shared" si="1282"/>
        <v>0</v>
      </c>
      <c r="I1477" s="26">
        <f t="shared" si="1282"/>
        <v>0</v>
      </c>
      <c r="J1477" s="26">
        <f t="shared" si="1282"/>
        <v>0</v>
      </c>
      <c r="K1477" s="26">
        <f t="shared" si="1282"/>
        <v>0</v>
      </c>
      <c r="L1477" s="26">
        <f t="shared" si="1282"/>
        <v>0</v>
      </c>
      <c r="M1477" s="26">
        <f t="shared" si="1282"/>
        <v>0</v>
      </c>
      <c r="N1477" s="26">
        <f t="shared" si="1282"/>
        <v>0</v>
      </c>
      <c r="O1477" s="26">
        <f t="shared" si="1282"/>
        <v>0</v>
      </c>
      <c r="P1477" s="26">
        <f t="shared" si="1282"/>
        <v>0</v>
      </c>
      <c r="Q1477" s="26">
        <f t="shared" si="1282"/>
        <v>0</v>
      </c>
      <c r="R1477" s="26">
        <f t="shared" si="1282"/>
        <v>0</v>
      </c>
      <c r="S1477" s="26">
        <f t="shared" si="1282"/>
        <v>0</v>
      </c>
      <c r="T1477" s="26">
        <f t="shared" si="1282"/>
        <v>0</v>
      </c>
      <c r="U1477" s="27">
        <f t="shared" si="1282"/>
        <v>0</v>
      </c>
      <c r="V1477" s="27">
        <f t="shared" si="1282"/>
        <v>0</v>
      </c>
      <c r="W1477" s="27">
        <f t="shared" si="1282"/>
        <v>0</v>
      </c>
      <c r="X1477" s="27">
        <f t="shared" si="1282"/>
        <v>0</v>
      </c>
      <c r="Y1477" s="59"/>
    </row>
    <row r="1478" spans="1:25" ht="24" hidden="1">
      <c r="A1478" s="28" t="s">
        <v>30</v>
      </c>
      <c r="B1478" s="25" t="s">
        <v>942</v>
      </c>
      <c r="C1478" s="25" t="s">
        <v>63</v>
      </c>
      <c r="D1478" s="25" t="s">
        <v>20</v>
      </c>
      <c r="E1478" s="25" t="s">
        <v>737</v>
      </c>
      <c r="F1478" s="25" t="s">
        <v>646</v>
      </c>
      <c r="G1478" s="26"/>
      <c r="H1478" s="26"/>
      <c r="I1478" s="26"/>
      <c r="J1478" s="26"/>
      <c r="K1478" s="26">
        <f>G1478+I1478</f>
        <v>0</v>
      </c>
      <c r="L1478" s="26">
        <f>H1478+J1478</f>
        <v>0</v>
      </c>
      <c r="M1478" s="26"/>
      <c r="N1478" s="26"/>
      <c r="O1478" s="26"/>
      <c r="P1478" s="26"/>
      <c r="Q1478" s="26">
        <f>M1478+O1478</f>
        <v>0</v>
      </c>
      <c r="R1478" s="26">
        <f>N1478+P1478</f>
        <v>0</v>
      </c>
      <c r="S1478" s="26"/>
      <c r="T1478" s="26"/>
      <c r="U1478" s="27"/>
      <c r="V1478" s="27"/>
      <c r="W1478" s="26">
        <f>S1478+U1478</f>
        <v>0</v>
      </c>
      <c r="X1478" s="26">
        <f>T1478+V1478</f>
        <v>0</v>
      </c>
      <c r="Y1478" s="59"/>
    </row>
    <row r="1479" spans="1:25" ht="36" hidden="1">
      <c r="A1479" s="35" t="s">
        <v>742</v>
      </c>
      <c r="B1479" s="25" t="s">
        <v>942</v>
      </c>
      <c r="C1479" s="25" t="s">
        <v>63</v>
      </c>
      <c r="D1479" s="25" t="s">
        <v>20</v>
      </c>
      <c r="E1479" s="36" t="s">
        <v>743</v>
      </c>
      <c r="F1479" s="25"/>
      <c r="G1479" s="26">
        <f t="shared" ref="G1479:X1480" si="1283">G1480</f>
        <v>0</v>
      </c>
      <c r="H1479" s="26">
        <f t="shared" si="1283"/>
        <v>0</v>
      </c>
      <c r="I1479" s="26">
        <f t="shared" si="1283"/>
        <v>0</v>
      </c>
      <c r="J1479" s="26">
        <f t="shared" si="1283"/>
        <v>0</v>
      </c>
      <c r="K1479" s="26">
        <f t="shared" si="1283"/>
        <v>0</v>
      </c>
      <c r="L1479" s="26">
        <f t="shared" si="1283"/>
        <v>0</v>
      </c>
      <c r="M1479" s="26">
        <f t="shared" si="1283"/>
        <v>0</v>
      </c>
      <c r="N1479" s="26">
        <f t="shared" si="1283"/>
        <v>0</v>
      </c>
      <c r="O1479" s="26">
        <f t="shared" si="1283"/>
        <v>0</v>
      </c>
      <c r="P1479" s="26">
        <f t="shared" si="1283"/>
        <v>0</v>
      </c>
      <c r="Q1479" s="26">
        <f t="shared" si="1283"/>
        <v>0</v>
      </c>
      <c r="R1479" s="26">
        <f t="shared" si="1283"/>
        <v>0</v>
      </c>
      <c r="S1479" s="26">
        <f t="shared" si="1283"/>
        <v>0</v>
      </c>
      <c r="T1479" s="26">
        <f t="shared" si="1283"/>
        <v>0</v>
      </c>
      <c r="U1479" s="27">
        <f t="shared" si="1283"/>
        <v>0</v>
      </c>
      <c r="V1479" s="27">
        <f t="shared" si="1283"/>
        <v>0</v>
      </c>
      <c r="W1479" s="27">
        <f t="shared" si="1283"/>
        <v>0</v>
      </c>
      <c r="X1479" s="27">
        <f t="shared" si="1283"/>
        <v>0</v>
      </c>
      <c r="Y1479" s="59"/>
    </row>
    <row r="1480" spans="1:25" ht="36" hidden="1">
      <c r="A1480" s="35" t="s">
        <v>744</v>
      </c>
      <c r="B1480" s="25" t="s">
        <v>942</v>
      </c>
      <c r="C1480" s="36" t="s">
        <v>63</v>
      </c>
      <c r="D1480" s="36" t="s">
        <v>20</v>
      </c>
      <c r="E1480" s="36" t="s">
        <v>745</v>
      </c>
      <c r="F1480" s="25"/>
      <c r="G1480" s="26">
        <f t="shared" si="1283"/>
        <v>0</v>
      </c>
      <c r="H1480" s="26">
        <f t="shared" si="1283"/>
        <v>0</v>
      </c>
      <c r="I1480" s="26">
        <f t="shared" si="1283"/>
        <v>0</v>
      </c>
      <c r="J1480" s="26">
        <f t="shared" si="1283"/>
        <v>0</v>
      </c>
      <c r="K1480" s="26">
        <f t="shared" si="1283"/>
        <v>0</v>
      </c>
      <c r="L1480" s="26">
        <f t="shared" si="1283"/>
        <v>0</v>
      </c>
      <c r="M1480" s="26">
        <f t="shared" si="1283"/>
        <v>0</v>
      </c>
      <c r="N1480" s="26">
        <f t="shared" si="1283"/>
        <v>0</v>
      </c>
      <c r="O1480" s="26">
        <f t="shared" si="1283"/>
        <v>0</v>
      </c>
      <c r="P1480" s="26">
        <f t="shared" si="1283"/>
        <v>0</v>
      </c>
      <c r="Q1480" s="26">
        <f t="shared" si="1283"/>
        <v>0</v>
      </c>
      <c r="R1480" s="26">
        <f t="shared" si="1283"/>
        <v>0</v>
      </c>
      <c r="S1480" s="26">
        <f t="shared" si="1283"/>
        <v>0</v>
      </c>
      <c r="T1480" s="26">
        <f t="shared" si="1283"/>
        <v>0</v>
      </c>
      <c r="U1480" s="27">
        <f t="shared" si="1283"/>
        <v>0</v>
      </c>
      <c r="V1480" s="27">
        <f t="shared" si="1283"/>
        <v>0</v>
      </c>
      <c r="W1480" s="27">
        <f t="shared" si="1283"/>
        <v>0</v>
      </c>
      <c r="X1480" s="27">
        <f t="shared" si="1283"/>
        <v>0</v>
      </c>
      <c r="Y1480" s="59"/>
    </row>
    <row r="1481" spans="1:25" ht="24" hidden="1">
      <c r="A1481" s="35" t="s">
        <v>30</v>
      </c>
      <c r="B1481" s="25" t="s">
        <v>942</v>
      </c>
      <c r="C1481" s="36" t="s">
        <v>63</v>
      </c>
      <c r="D1481" s="36" t="s">
        <v>20</v>
      </c>
      <c r="E1481" s="36" t="s">
        <v>745</v>
      </c>
      <c r="F1481" s="25" t="s">
        <v>646</v>
      </c>
      <c r="G1481" s="26"/>
      <c r="H1481" s="26"/>
      <c r="I1481" s="26"/>
      <c r="J1481" s="26"/>
      <c r="K1481" s="26">
        <f>G1481+I1481</f>
        <v>0</v>
      </c>
      <c r="L1481" s="26">
        <f>H1481+J1481</f>
        <v>0</v>
      </c>
      <c r="M1481" s="26"/>
      <c r="N1481" s="26"/>
      <c r="O1481" s="26"/>
      <c r="P1481" s="26"/>
      <c r="Q1481" s="26">
        <f>M1481+O1481</f>
        <v>0</v>
      </c>
      <c r="R1481" s="26">
        <f>N1481+P1481</f>
        <v>0</v>
      </c>
      <c r="S1481" s="26"/>
      <c r="T1481" s="26"/>
      <c r="U1481" s="27"/>
      <c r="V1481" s="27"/>
      <c r="W1481" s="27">
        <f>S1481+U1481</f>
        <v>0</v>
      </c>
      <c r="X1481" s="27">
        <f>T1481+V1481</f>
        <v>0</v>
      </c>
      <c r="Y1481" s="59"/>
    </row>
    <row r="1482" spans="1:25" ht="24">
      <c r="A1482" s="28" t="s">
        <v>697</v>
      </c>
      <c r="B1482" s="25" t="s">
        <v>942</v>
      </c>
      <c r="C1482" s="25" t="s">
        <v>63</v>
      </c>
      <c r="D1482" s="25" t="s">
        <v>20</v>
      </c>
      <c r="E1482" s="25" t="s">
        <v>698</v>
      </c>
      <c r="F1482" s="25"/>
      <c r="G1482" s="26">
        <f t="shared" ref="G1482:V1484" si="1284">G1483</f>
        <v>20123422.800000001</v>
      </c>
      <c r="H1482" s="26">
        <f t="shared" si="1284"/>
        <v>0</v>
      </c>
      <c r="I1482" s="26">
        <f t="shared" si="1284"/>
        <v>0</v>
      </c>
      <c r="J1482" s="26">
        <f t="shared" si="1284"/>
        <v>0</v>
      </c>
      <c r="K1482" s="26">
        <f t="shared" si="1284"/>
        <v>20123422.800000001</v>
      </c>
      <c r="L1482" s="26">
        <f t="shared" si="1284"/>
        <v>0</v>
      </c>
      <c r="M1482" s="26">
        <f t="shared" si="1284"/>
        <v>20928359.710000001</v>
      </c>
      <c r="N1482" s="26">
        <f t="shared" si="1284"/>
        <v>0</v>
      </c>
      <c r="O1482" s="26">
        <f t="shared" si="1284"/>
        <v>0</v>
      </c>
      <c r="P1482" s="26">
        <f t="shared" si="1284"/>
        <v>0</v>
      </c>
      <c r="Q1482" s="26">
        <f t="shared" si="1284"/>
        <v>20928359.710000001</v>
      </c>
      <c r="R1482" s="26">
        <f t="shared" si="1284"/>
        <v>0</v>
      </c>
      <c r="S1482" s="26">
        <f t="shared" si="1284"/>
        <v>20928359.710000001</v>
      </c>
      <c r="T1482" s="26">
        <f t="shared" si="1284"/>
        <v>0</v>
      </c>
      <c r="U1482" s="27">
        <f t="shared" si="1284"/>
        <v>0</v>
      </c>
      <c r="V1482" s="27">
        <f t="shared" si="1284"/>
        <v>0</v>
      </c>
      <c r="W1482" s="27">
        <f t="shared" ref="S1482:X1484" si="1285">W1483</f>
        <v>20928359.710000001</v>
      </c>
      <c r="X1482" s="27">
        <f t="shared" si="1285"/>
        <v>0</v>
      </c>
      <c r="Y1482" s="59"/>
    </row>
    <row r="1483" spans="1:25" ht="24">
      <c r="A1483" s="28" t="s">
        <v>703</v>
      </c>
      <c r="B1483" s="25" t="s">
        <v>942</v>
      </c>
      <c r="C1483" s="25" t="s">
        <v>63</v>
      </c>
      <c r="D1483" s="25" t="s">
        <v>20</v>
      </c>
      <c r="E1483" s="25" t="s">
        <v>704</v>
      </c>
      <c r="F1483" s="25"/>
      <c r="G1483" s="26">
        <f t="shared" si="1284"/>
        <v>20123422.800000001</v>
      </c>
      <c r="H1483" s="26">
        <f t="shared" si="1284"/>
        <v>0</v>
      </c>
      <c r="I1483" s="26">
        <f t="shared" si="1284"/>
        <v>0</v>
      </c>
      <c r="J1483" s="26">
        <f t="shared" si="1284"/>
        <v>0</v>
      </c>
      <c r="K1483" s="26">
        <f t="shared" si="1284"/>
        <v>20123422.800000001</v>
      </c>
      <c r="L1483" s="26">
        <f t="shared" si="1284"/>
        <v>0</v>
      </c>
      <c r="M1483" s="26">
        <f t="shared" si="1284"/>
        <v>20928359.710000001</v>
      </c>
      <c r="N1483" s="26">
        <f t="shared" si="1284"/>
        <v>0</v>
      </c>
      <c r="O1483" s="26">
        <f t="shared" si="1284"/>
        <v>0</v>
      </c>
      <c r="P1483" s="26">
        <f t="shared" si="1284"/>
        <v>0</v>
      </c>
      <c r="Q1483" s="26">
        <f t="shared" si="1284"/>
        <v>20928359.710000001</v>
      </c>
      <c r="R1483" s="26">
        <f t="shared" si="1284"/>
        <v>0</v>
      </c>
      <c r="S1483" s="26">
        <f t="shared" si="1284"/>
        <v>20928359.710000001</v>
      </c>
      <c r="T1483" s="26">
        <f t="shared" si="1284"/>
        <v>0</v>
      </c>
      <c r="U1483" s="27">
        <f t="shared" si="1284"/>
        <v>0</v>
      </c>
      <c r="V1483" s="27">
        <f t="shared" si="1284"/>
        <v>0</v>
      </c>
      <c r="W1483" s="27">
        <f t="shared" si="1285"/>
        <v>20928359.710000001</v>
      </c>
      <c r="X1483" s="27">
        <f t="shared" si="1285"/>
        <v>0</v>
      </c>
      <c r="Y1483" s="59"/>
    </row>
    <row r="1484" spans="1:25" ht="24">
      <c r="A1484" s="28" t="s">
        <v>982</v>
      </c>
      <c r="B1484" s="25" t="s">
        <v>942</v>
      </c>
      <c r="C1484" s="25" t="s">
        <v>63</v>
      </c>
      <c r="D1484" s="25" t="s">
        <v>20</v>
      </c>
      <c r="E1484" s="25" t="s">
        <v>983</v>
      </c>
      <c r="F1484" s="25"/>
      <c r="G1484" s="26">
        <f t="shared" si="1284"/>
        <v>20123422.800000001</v>
      </c>
      <c r="H1484" s="26">
        <f t="shared" si="1284"/>
        <v>0</v>
      </c>
      <c r="I1484" s="26">
        <f t="shared" si="1284"/>
        <v>0</v>
      </c>
      <c r="J1484" s="26">
        <f t="shared" si="1284"/>
        <v>0</v>
      </c>
      <c r="K1484" s="26">
        <f t="shared" si="1284"/>
        <v>20123422.800000001</v>
      </c>
      <c r="L1484" s="26">
        <f t="shared" si="1284"/>
        <v>0</v>
      </c>
      <c r="M1484" s="26">
        <f t="shared" si="1284"/>
        <v>20928359.710000001</v>
      </c>
      <c r="N1484" s="26">
        <f t="shared" si="1284"/>
        <v>0</v>
      </c>
      <c r="O1484" s="26">
        <f t="shared" si="1284"/>
        <v>0</v>
      </c>
      <c r="P1484" s="26">
        <f t="shared" si="1284"/>
        <v>0</v>
      </c>
      <c r="Q1484" s="26">
        <f t="shared" si="1284"/>
        <v>20928359.710000001</v>
      </c>
      <c r="R1484" s="26">
        <f t="shared" si="1284"/>
        <v>0</v>
      </c>
      <c r="S1484" s="26">
        <f t="shared" si="1285"/>
        <v>20928359.710000001</v>
      </c>
      <c r="T1484" s="26">
        <f t="shared" si="1285"/>
        <v>0</v>
      </c>
      <c r="U1484" s="27">
        <f t="shared" si="1285"/>
        <v>0</v>
      </c>
      <c r="V1484" s="27">
        <f t="shared" si="1285"/>
        <v>0</v>
      </c>
      <c r="W1484" s="27">
        <f t="shared" si="1285"/>
        <v>20928359.710000001</v>
      </c>
      <c r="X1484" s="27">
        <f t="shared" si="1285"/>
        <v>0</v>
      </c>
      <c r="Y1484" s="59"/>
    </row>
    <row r="1485" spans="1:25" ht="24">
      <c r="A1485" s="28" t="s">
        <v>30</v>
      </c>
      <c r="B1485" s="25" t="s">
        <v>942</v>
      </c>
      <c r="C1485" s="25" t="s">
        <v>63</v>
      </c>
      <c r="D1485" s="25" t="s">
        <v>20</v>
      </c>
      <c r="E1485" s="25" t="s">
        <v>983</v>
      </c>
      <c r="F1485" s="25" t="s">
        <v>646</v>
      </c>
      <c r="G1485" s="26">
        <v>20123422.800000001</v>
      </c>
      <c r="H1485" s="26"/>
      <c r="I1485" s="26"/>
      <c r="J1485" s="26"/>
      <c r="K1485" s="26">
        <f>G1485+I1485</f>
        <v>20123422.800000001</v>
      </c>
      <c r="L1485" s="26">
        <f>H1485+J1485</f>
        <v>0</v>
      </c>
      <c r="M1485" s="26">
        <v>20928359.710000001</v>
      </c>
      <c r="N1485" s="26"/>
      <c r="O1485" s="26"/>
      <c r="P1485" s="26"/>
      <c r="Q1485" s="26">
        <f>M1485+O1485</f>
        <v>20928359.710000001</v>
      </c>
      <c r="R1485" s="26">
        <f>N1485+P1485</f>
        <v>0</v>
      </c>
      <c r="S1485" s="26">
        <v>20928359.710000001</v>
      </c>
      <c r="T1485" s="26"/>
      <c r="U1485" s="27"/>
      <c r="V1485" s="27"/>
      <c r="W1485" s="27">
        <f>S1485+U1485</f>
        <v>20928359.710000001</v>
      </c>
      <c r="X1485" s="27">
        <f>T1485+V1485</f>
        <v>0</v>
      </c>
      <c r="Y1485" s="59"/>
    </row>
    <row r="1486" spans="1:25" hidden="1">
      <c r="A1486" s="30" t="s">
        <v>35</v>
      </c>
      <c r="B1486" s="25" t="s">
        <v>942</v>
      </c>
      <c r="C1486" s="25" t="s">
        <v>63</v>
      </c>
      <c r="D1486" s="25" t="s">
        <v>20</v>
      </c>
      <c r="E1486" s="25" t="s">
        <v>36</v>
      </c>
      <c r="F1486" s="24"/>
      <c r="G1486" s="26">
        <f>G1487</f>
        <v>0</v>
      </c>
      <c r="H1486" s="26">
        <f t="shared" ref="H1486:L1488" si="1286">H1487</f>
        <v>0</v>
      </c>
      <c r="I1486" s="26">
        <f t="shared" si="1286"/>
        <v>0</v>
      </c>
      <c r="J1486" s="26">
        <f t="shared" si="1286"/>
        <v>0</v>
      </c>
      <c r="K1486" s="26">
        <f t="shared" si="1286"/>
        <v>0</v>
      </c>
      <c r="L1486" s="26">
        <f t="shared" si="1286"/>
        <v>0</v>
      </c>
      <c r="M1486" s="26">
        <f>M1487</f>
        <v>0</v>
      </c>
      <c r="N1486" s="26">
        <f t="shared" ref="N1486:R1488" si="1287">N1487</f>
        <v>0</v>
      </c>
      <c r="O1486" s="26">
        <f t="shared" si="1287"/>
        <v>0</v>
      </c>
      <c r="P1486" s="26">
        <f t="shared" si="1287"/>
        <v>0</v>
      </c>
      <c r="Q1486" s="26">
        <f t="shared" si="1287"/>
        <v>0</v>
      </c>
      <c r="R1486" s="26">
        <f t="shared" si="1287"/>
        <v>0</v>
      </c>
      <c r="S1486" s="26">
        <f>S1487</f>
        <v>0</v>
      </c>
      <c r="T1486" s="26">
        <f t="shared" ref="T1486:X1488" si="1288">T1487</f>
        <v>0</v>
      </c>
      <c r="U1486" s="27">
        <f t="shared" si="1288"/>
        <v>0</v>
      </c>
      <c r="V1486" s="27">
        <f t="shared" si="1288"/>
        <v>0</v>
      </c>
      <c r="W1486" s="27">
        <f t="shared" si="1288"/>
        <v>0</v>
      </c>
      <c r="X1486" s="27">
        <f t="shared" si="1288"/>
        <v>0</v>
      </c>
      <c r="Y1486" s="59"/>
    </row>
    <row r="1487" spans="1:25" ht="24" hidden="1">
      <c r="A1487" s="30" t="s">
        <v>37</v>
      </c>
      <c r="B1487" s="25" t="s">
        <v>942</v>
      </c>
      <c r="C1487" s="25" t="s">
        <v>63</v>
      </c>
      <c r="D1487" s="25" t="s">
        <v>20</v>
      </c>
      <c r="E1487" s="25" t="s">
        <v>38</v>
      </c>
      <c r="F1487" s="24"/>
      <c r="G1487" s="26">
        <f>G1488</f>
        <v>0</v>
      </c>
      <c r="H1487" s="26">
        <f t="shared" si="1286"/>
        <v>0</v>
      </c>
      <c r="I1487" s="26">
        <f t="shared" si="1286"/>
        <v>0</v>
      </c>
      <c r="J1487" s="26">
        <f t="shared" si="1286"/>
        <v>0</v>
      </c>
      <c r="K1487" s="26">
        <f t="shared" si="1286"/>
        <v>0</v>
      </c>
      <c r="L1487" s="26">
        <f t="shared" si="1286"/>
        <v>0</v>
      </c>
      <c r="M1487" s="26">
        <f>M1488</f>
        <v>0</v>
      </c>
      <c r="N1487" s="26">
        <f t="shared" si="1287"/>
        <v>0</v>
      </c>
      <c r="O1487" s="26">
        <f t="shared" si="1287"/>
        <v>0</v>
      </c>
      <c r="P1487" s="26">
        <f t="shared" si="1287"/>
        <v>0</v>
      </c>
      <c r="Q1487" s="26">
        <f t="shared" si="1287"/>
        <v>0</v>
      </c>
      <c r="R1487" s="26">
        <f t="shared" si="1287"/>
        <v>0</v>
      </c>
      <c r="S1487" s="26">
        <f>S1488</f>
        <v>0</v>
      </c>
      <c r="T1487" s="26">
        <f t="shared" si="1288"/>
        <v>0</v>
      </c>
      <c r="U1487" s="27">
        <f t="shared" si="1288"/>
        <v>0</v>
      </c>
      <c r="V1487" s="27">
        <f t="shared" si="1288"/>
        <v>0</v>
      </c>
      <c r="W1487" s="27">
        <f t="shared" si="1288"/>
        <v>0</v>
      </c>
      <c r="X1487" s="27">
        <f t="shared" si="1288"/>
        <v>0</v>
      </c>
      <c r="Y1487" s="59"/>
    </row>
    <row r="1488" spans="1:25" ht="24" hidden="1">
      <c r="A1488" s="31" t="s">
        <v>98</v>
      </c>
      <c r="B1488" s="25" t="s">
        <v>942</v>
      </c>
      <c r="C1488" s="25" t="s">
        <v>63</v>
      </c>
      <c r="D1488" s="25" t="s">
        <v>20</v>
      </c>
      <c r="E1488" s="25" t="s">
        <v>99</v>
      </c>
      <c r="F1488" s="24"/>
      <c r="G1488" s="26">
        <f>G1489</f>
        <v>0</v>
      </c>
      <c r="H1488" s="26">
        <f t="shared" si="1286"/>
        <v>0</v>
      </c>
      <c r="I1488" s="26">
        <f t="shared" si="1286"/>
        <v>0</v>
      </c>
      <c r="J1488" s="26">
        <f t="shared" si="1286"/>
        <v>0</v>
      </c>
      <c r="K1488" s="26">
        <f t="shared" si="1286"/>
        <v>0</v>
      </c>
      <c r="L1488" s="26">
        <f t="shared" si="1286"/>
        <v>0</v>
      </c>
      <c r="M1488" s="26">
        <f>M1489</f>
        <v>0</v>
      </c>
      <c r="N1488" s="26">
        <f t="shared" si="1287"/>
        <v>0</v>
      </c>
      <c r="O1488" s="26">
        <f t="shared" si="1287"/>
        <v>0</v>
      </c>
      <c r="P1488" s="26">
        <f t="shared" si="1287"/>
        <v>0</v>
      </c>
      <c r="Q1488" s="26">
        <f t="shared" si="1287"/>
        <v>0</v>
      </c>
      <c r="R1488" s="26">
        <f t="shared" si="1287"/>
        <v>0</v>
      </c>
      <c r="S1488" s="26">
        <f>S1489</f>
        <v>0</v>
      </c>
      <c r="T1488" s="26">
        <f t="shared" si="1288"/>
        <v>0</v>
      </c>
      <c r="U1488" s="27">
        <f t="shared" si="1288"/>
        <v>0</v>
      </c>
      <c r="V1488" s="27">
        <f t="shared" si="1288"/>
        <v>0</v>
      </c>
      <c r="W1488" s="27">
        <f t="shared" si="1288"/>
        <v>0</v>
      </c>
      <c r="X1488" s="27">
        <f t="shared" si="1288"/>
        <v>0</v>
      </c>
      <c r="Y1488" s="59"/>
    </row>
    <row r="1489" spans="1:25" ht="24" hidden="1">
      <c r="A1489" s="28" t="s">
        <v>30</v>
      </c>
      <c r="B1489" s="25" t="s">
        <v>942</v>
      </c>
      <c r="C1489" s="25" t="s">
        <v>63</v>
      </c>
      <c r="D1489" s="25" t="s">
        <v>20</v>
      </c>
      <c r="E1489" s="25" t="s">
        <v>99</v>
      </c>
      <c r="F1489" s="24">
        <v>200</v>
      </c>
      <c r="G1489" s="26">
        <v>0</v>
      </c>
      <c r="H1489" s="26">
        <v>0</v>
      </c>
      <c r="I1489" s="26"/>
      <c r="J1489" s="26">
        <v>0</v>
      </c>
      <c r="K1489" s="26">
        <f>G1489+I1489</f>
        <v>0</v>
      </c>
      <c r="L1489" s="26">
        <f>H1489+J1489</f>
        <v>0</v>
      </c>
      <c r="M1489" s="26">
        <v>0</v>
      </c>
      <c r="N1489" s="26">
        <v>0</v>
      </c>
      <c r="O1489" s="26"/>
      <c r="P1489" s="26">
        <v>0</v>
      </c>
      <c r="Q1489" s="26">
        <f>M1489+O1489</f>
        <v>0</v>
      </c>
      <c r="R1489" s="26">
        <f>N1489+P1489</f>
        <v>0</v>
      </c>
      <c r="S1489" s="26">
        <v>0</v>
      </c>
      <c r="T1489" s="26">
        <v>0</v>
      </c>
      <c r="U1489" s="27"/>
      <c r="V1489" s="27">
        <v>0</v>
      </c>
      <c r="W1489" s="27">
        <f>S1489+U1489</f>
        <v>0</v>
      </c>
      <c r="X1489" s="27">
        <f>T1489+V1489</f>
        <v>0</v>
      </c>
      <c r="Y1489" s="59"/>
    </row>
    <row r="1490" spans="1:25">
      <c r="A1490" s="28" t="s">
        <v>194</v>
      </c>
      <c r="B1490" s="25" t="s">
        <v>942</v>
      </c>
      <c r="C1490" s="25" t="s">
        <v>123</v>
      </c>
      <c r="D1490" s="25"/>
      <c r="E1490" s="25"/>
      <c r="F1490" s="25"/>
      <c r="G1490" s="26">
        <f t="shared" ref="G1490:V1494" si="1289">G1491</f>
        <v>4262800</v>
      </c>
      <c r="H1490" s="26">
        <f t="shared" si="1289"/>
        <v>4262800</v>
      </c>
      <c r="I1490" s="26">
        <f t="shared" si="1289"/>
        <v>0</v>
      </c>
      <c r="J1490" s="26">
        <f t="shared" si="1289"/>
        <v>0</v>
      </c>
      <c r="K1490" s="26">
        <f t="shared" si="1289"/>
        <v>4262800</v>
      </c>
      <c r="L1490" s="26">
        <f t="shared" si="1289"/>
        <v>4262800</v>
      </c>
      <c r="M1490" s="26">
        <f t="shared" si="1289"/>
        <v>4262800</v>
      </c>
      <c r="N1490" s="26">
        <f t="shared" si="1289"/>
        <v>4262800</v>
      </c>
      <c r="O1490" s="26">
        <f t="shared" si="1289"/>
        <v>0</v>
      </c>
      <c r="P1490" s="26">
        <f t="shared" si="1289"/>
        <v>0</v>
      </c>
      <c r="Q1490" s="26">
        <f t="shared" si="1289"/>
        <v>4262800</v>
      </c>
      <c r="R1490" s="26">
        <f t="shared" si="1289"/>
        <v>4262800</v>
      </c>
      <c r="S1490" s="26">
        <f t="shared" si="1289"/>
        <v>6394100</v>
      </c>
      <c r="T1490" s="26">
        <f t="shared" si="1289"/>
        <v>6394100</v>
      </c>
      <c r="U1490" s="27">
        <f t="shared" si="1289"/>
        <v>0</v>
      </c>
      <c r="V1490" s="27">
        <f t="shared" si="1289"/>
        <v>0</v>
      </c>
      <c r="W1490" s="27">
        <f t="shared" ref="T1490:X1494" si="1290">W1491</f>
        <v>6394100</v>
      </c>
      <c r="X1490" s="27">
        <f t="shared" si="1290"/>
        <v>6394100</v>
      </c>
      <c r="Y1490" s="59"/>
    </row>
    <row r="1491" spans="1:25">
      <c r="A1491" s="28" t="s">
        <v>201</v>
      </c>
      <c r="B1491" s="25" t="s">
        <v>942</v>
      </c>
      <c r="C1491" s="25" t="s">
        <v>123</v>
      </c>
      <c r="D1491" s="25" t="s">
        <v>46</v>
      </c>
      <c r="E1491" s="25"/>
      <c r="F1491" s="25"/>
      <c r="G1491" s="26">
        <f t="shared" si="1289"/>
        <v>4262800</v>
      </c>
      <c r="H1491" s="26">
        <f t="shared" si="1289"/>
        <v>4262800</v>
      </c>
      <c r="I1491" s="26">
        <f t="shared" si="1289"/>
        <v>0</v>
      </c>
      <c r="J1491" s="26">
        <f t="shared" si="1289"/>
        <v>0</v>
      </c>
      <c r="K1491" s="26">
        <f t="shared" si="1289"/>
        <v>4262800</v>
      </c>
      <c r="L1491" s="26">
        <f t="shared" si="1289"/>
        <v>4262800</v>
      </c>
      <c r="M1491" s="26">
        <f t="shared" si="1289"/>
        <v>4262800</v>
      </c>
      <c r="N1491" s="26">
        <f t="shared" si="1289"/>
        <v>4262800</v>
      </c>
      <c r="O1491" s="26">
        <f t="shared" si="1289"/>
        <v>0</v>
      </c>
      <c r="P1491" s="26">
        <f t="shared" si="1289"/>
        <v>0</v>
      </c>
      <c r="Q1491" s="26">
        <f t="shared" si="1289"/>
        <v>4262800</v>
      </c>
      <c r="R1491" s="26">
        <f t="shared" si="1289"/>
        <v>4262800</v>
      </c>
      <c r="S1491" s="26">
        <f t="shared" si="1289"/>
        <v>6394100</v>
      </c>
      <c r="T1491" s="26">
        <f t="shared" si="1289"/>
        <v>6394100</v>
      </c>
      <c r="U1491" s="27">
        <f t="shared" si="1289"/>
        <v>0</v>
      </c>
      <c r="V1491" s="27">
        <f t="shared" si="1289"/>
        <v>0</v>
      </c>
      <c r="W1491" s="27">
        <f t="shared" si="1290"/>
        <v>6394100</v>
      </c>
      <c r="X1491" s="27">
        <f t="shared" si="1290"/>
        <v>6394100</v>
      </c>
      <c r="Y1491" s="59"/>
    </row>
    <row r="1492" spans="1:25" ht="24">
      <c r="A1492" s="28" t="s">
        <v>235</v>
      </c>
      <c r="B1492" s="25" t="s">
        <v>942</v>
      </c>
      <c r="C1492" s="25" t="s">
        <v>123</v>
      </c>
      <c r="D1492" s="25" t="s">
        <v>46</v>
      </c>
      <c r="E1492" s="25" t="s">
        <v>236</v>
      </c>
      <c r="F1492" s="25"/>
      <c r="G1492" s="26">
        <f>G1493</f>
        <v>4262800</v>
      </c>
      <c r="H1492" s="26">
        <f t="shared" si="1289"/>
        <v>4262800</v>
      </c>
      <c r="I1492" s="26">
        <f t="shared" si="1289"/>
        <v>0</v>
      </c>
      <c r="J1492" s="26">
        <f t="shared" si="1289"/>
        <v>0</v>
      </c>
      <c r="K1492" s="26">
        <f t="shared" si="1289"/>
        <v>4262800</v>
      </c>
      <c r="L1492" s="26">
        <f t="shared" si="1289"/>
        <v>4262800</v>
      </c>
      <c r="M1492" s="26">
        <f>M1493</f>
        <v>4262800</v>
      </c>
      <c r="N1492" s="26">
        <f t="shared" si="1289"/>
        <v>4262800</v>
      </c>
      <c r="O1492" s="26">
        <f t="shared" si="1289"/>
        <v>0</v>
      </c>
      <c r="P1492" s="26">
        <f t="shared" si="1289"/>
        <v>0</v>
      </c>
      <c r="Q1492" s="26">
        <f t="shared" si="1289"/>
        <v>4262800</v>
      </c>
      <c r="R1492" s="26">
        <f t="shared" si="1289"/>
        <v>4262800</v>
      </c>
      <c r="S1492" s="26">
        <f>S1493</f>
        <v>6394100</v>
      </c>
      <c r="T1492" s="26">
        <f t="shared" si="1290"/>
        <v>6394100</v>
      </c>
      <c r="U1492" s="27">
        <f t="shared" si="1290"/>
        <v>0</v>
      </c>
      <c r="V1492" s="27">
        <f t="shared" si="1290"/>
        <v>0</v>
      </c>
      <c r="W1492" s="27">
        <f t="shared" si="1290"/>
        <v>6394100</v>
      </c>
      <c r="X1492" s="27">
        <f t="shared" si="1290"/>
        <v>6394100</v>
      </c>
      <c r="Y1492" s="59"/>
    </row>
    <row r="1493" spans="1:25">
      <c r="A1493" s="28" t="s">
        <v>429</v>
      </c>
      <c r="B1493" s="25" t="s">
        <v>942</v>
      </c>
      <c r="C1493" s="25" t="s">
        <v>123</v>
      </c>
      <c r="D1493" s="25" t="s">
        <v>46</v>
      </c>
      <c r="E1493" s="25" t="s">
        <v>414</v>
      </c>
      <c r="F1493" s="25"/>
      <c r="G1493" s="26">
        <f>G1494</f>
        <v>4262800</v>
      </c>
      <c r="H1493" s="26">
        <f t="shared" si="1289"/>
        <v>4262800</v>
      </c>
      <c r="I1493" s="26">
        <f t="shared" si="1289"/>
        <v>0</v>
      </c>
      <c r="J1493" s="26">
        <f t="shared" si="1289"/>
        <v>0</v>
      </c>
      <c r="K1493" s="26">
        <f t="shared" si="1289"/>
        <v>4262800</v>
      </c>
      <c r="L1493" s="26">
        <f t="shared" si="1289"/>
        <v>4262800</v>
      </c>
      <c r="M1493" s="26">
        <f>M1494</f>
        <v>4262800</v>
      </c>
      <c r="N1493" s="26">
        <f t="shared" si="1289"/>
        <v>4262800</v>
      </c>
      <c r="O1493" s="26">
        <f t="shared" si="1289"/>
        <v>0</v>
      </c>
      <c r="P1493" s="26">
        <f t="shared" si="1289"/>
        <v>0</v>
      </c>
      <c r="Q1493" s="26">
        <f t="shared" si="1289"/>
        <v>4262800</v>
      </c>
      <c r="R1493" s="26">
        <f t="shared" si="1289"/>
        <v>4262800</v>
      </c>
      <c r="S1493" s="26">
        <f>S1494</f>
        <v>6394100</v>
      </c>
      <c r="T1493" s="26">
        <f t="shared" si="1290"/>
        <v>6394100</v>
      </c>
      <c r="U1493" s="27">
        <f t="shared" si="1290"/>
        <v>0</v>
      </c>
      <c r="V1493" s="27">
        <f t="shared" si="1290"/>
        <v>0</v>
      </c>
      <c r="W1493" s="27">
        <f t="shared" si="1290"/>
        <v>6394100</v>
      </c>
      <c r="X1493" s="27">
        <f t="shared" si="1290"/>
        <v>6394100</v>
      </c>
      <c r="Y1493" s="59"/>
    </row>
    <row r="1494" spans="1:25" ht="45.75" customHeight="1">
      <c r="A1494" s="28" t="s">
        <v>415</v>
      </c>
      <c r="B1494" s="25" t="s">
        <v>942</v>
      </c>
      <c r="C1494" s="25" t="s">
        <v>123</v>
      </c>
      <c r="D1494" s="25" t="s">
        <v>46</v>
      </c>
      <c r="E1494" s="25" t="s">
        <v>416</v>
      </c>
      <c r="F1494" s="25"/>
      <c r="G1494" s="26">
        <f t="shared" si="1289"/>
        <v>4262800</v>
      </c>
      <c r="H1494" s="26">
        <f t="shared" si="1289"/>
        <v>4262800</v>
      </c>
      <c r="I1494" s="26">
        <f t="shared" si="1289"/>
        <v>0</v>
      </c>
      <c r="J1494" s="26">
        <f t="shared" si="1289"/>
        <v>0</v>
      </c>
      <c r="K1494" s="26">
        <f t="shared" si="1289"/>
        <v>4262800</v>
      </c>
      <c r="L1494" s="26">
        <f t="shared" si="1289"/>
        <v>4262800</v>
      </c>
      <c r="M1494" s="26">
        <f t="shared" si="1289"/>
        <v>4262800</v>
      </c>
      <c r="N1494" s="26">
        <f t="shared" si="1289"/>
        <v>4262800</v>
      </c>
      <c r="O1494" s="26">
        <f t="shared" si="1289"/>
        <v>0</v>
      </c>
      <c r="P1494" s="26">
        <f t="shared" si="1289"/>
        <v>0</v>
      </c>
      <c r="Q1494" s="26">
        <f t="shared" si="1289"/>
        <v>4262800</v>
      </c>
      <c r="R1494" s="26">
        <f t="shared" si="1289"/>
        <v>4262800</v>
      </c>
      <c r="S1494" s="26">
        <f t="shared" si="1289"/>
        <v>6394100</v>
      </c>
      <c r="T1494" s="26">
        <f t="shared" si="1290"/>
        <v>6394100</v>
      </c>
      <c r="U1494" s="26">
        <f t="shared" si="1290"/>
        <v>0</v>
      </c>
      <c r="V1494" s="26">
        <f t="shared" si="1290"/>
        <v>0</v>
      </c>
      <c r="W1494" s="26">
        <f t="shared" si="1290"/>
        <v>6394100</v>
      </c>
      <c r="X1494" s="26">
        <f t="shared" si="1290"/>
        <v>6394100</v>
      </c>
      <c r="Y1494" s="59"/>
    </row>
    <row r="1495" spans="1:25" ht="36">
      <c r="A1495" s="28" t="s">
        <v>984</v>
      </c>
      <c r="B1495" s="25" t="s">
        <v>942</v>
      </c>
      <c r="C1495" s="25" t="s">
        <v>123</v>
      </c>
      <c r="D1495" s="25" t="s">
        <v>46</v>
      </c>
      <c r="E1495" s="25" t="s">
        <v>985</v>
      </c>
      <c r="F1495" s="25"/>
      <c r="G1495" s="26">
        <f>SUM(G1496:G1497)</f>
        <v>4262800</v>
      </c>
      <c r="H1495" s="26">
        <f t="shared" ref="H1495:L1495" si="1291">SUM(H1496:H1497)</f>
        <v>4262800</v>
      </c>
      <c r="I1495" s="26">
        <f t="shared" si="1291"/>
        <v>0</v>
      </c>
      <c r="J1495" s="26">
        <f t="shared" si="1291"/>
        <v>0</v>
      </c>
      <c r="K1495" s="26">
        <f t="shared" si="1291"/>
        <v>4262800</v>
      </c>
      <c r="L1495" s="26">
        <f t="shared" si="1291"/>
        <v>4262800</v>
      </c>
      <c r="M1495" s="26">
        <f>SUM(M1496:M1497)</f>
        <v>4262800</v>
      </c>
      <c r="N1495" s="26">
        <f t="shared" ref="N1495:R1495" si="1292">SUM(N1496:N1497)</f>
        <v>4262800</v>
      </c>
      <c r="O1495" s="26">
        <f t="shared" si="1292"/>
        <v>0</v>
      </c>
      <c r="P1495" s="26">
        <f t="shared" si="1292"/>
        <v>0</v>
      </c>
      <c r="Q1495" s="26">
        <f t="shared" si="1292"/>
        <v>4262800</v>
      </c>
      <c r="R1495" s="26">
        <f t="shared" si="1292"/>
        <v>4262800</v>
      </c>
      <c r="S1495" s="26">
        <f>SUM(S1496:S1497)</f>
        <v>6394100</v>
      </c>
      <c r="T1495" s="26">
        <f t="shared" ref="T1495:X1495" si="1293">SUM(T1496:T1497)</f>
        <v>6394100</v>
      </c>
      <c r="U1495" s="27">
        <f t="shared" si="1293"/>
        <v>0</v>
      </c>
      <c r="V1495" s="27">
        <f t="shared" si="1293"/>
        <v>0</v>
      </c>
      <c r="W1495" s="27">
        <f t="shared" si="1293"/>
        <v>6394100</v>
      </c>
      <c r="X1495" s="27">
        <f t="shared" si="1293"/>
        <v>6394100</v>
      </c>
      <c r="Y1495" s="59"/>
    </row>
    <row r="1496" spans="1:25" ht="24">
      <c r="A1496" s="28" t="s">
        <v>670</v>
      </c>
      <c r="B1496" s="25" t="s">
        <v>942</v>
      </c>
      <c r="C1496" s="25" t="s">
        <v>123</v>
      </c>
      <c r="D1496" s="25" t="s">
        <v>46</v>
      </c>
      <c r="E1496" s="25" t="s">
        <v>985</v>
      </c>
      <c r="F1496" s="25" t="s">
        <v>671</v>
      </c>
      <c r="G1496" s="26">
        <v>4262800</v>
      </c>
      <c r="H1496" s="26">
        <f>G1496</f>
        <v>4262800</v>
      </c>
      <c r="I1496" s="26"/>
      <c r="J1496" s="26">
        <f>I1496</f>
        <v>0</v>
      </c>
      <c r="K1496" s="26">
        <f>G1496+I1496</f>
        <v>4262800</v>
      </c>
      <c r="L1496" s="26">
        <f>H1496+J1496</f>
        <v>4262800</v>
      </c>
      <c r="M1496" s="26">
        <v>4262800</v>
      </c>
      <c r="N1496" s="26">
        <f>M1496</f>
        <v>4262800</v>
      </c>
      <c r="O1496" s="26"/>
      <c r="P1496" s="26">
        <f>O1496</f>
        <v>0</v>
      </c>
      <c r="Q1496" s="26">
        <f>M1496+O1496</f>
        <v>4262800</v>
      </c>
      <c r="R1496" s="26">
        <f>N1496+P1496</f>
        <v>4262800</v>
      </c>
      <c r="S1496" s="26">
        <v>6394100</v>
      </c>
      <c r="T1496" s="26">
        <f>S1496</f>
        <v>6394100</v>
      </c>
      <c r="U1496" s="27"/>
      <c r="V1496" s="27">
        <f>U1496</f>
        <v>0</v>
      </c>
      <c r="W1496" s="27">
        <f>S1496+U1496</f>
        <v>6394100</v>
      </c>
      <c r="X1496" s="27">
        <f>T1496+V1496</f>
        <v>6394100</v>
      </c>
      <c r="Y1496" s="59"/>
    </row>
    <row r="1497" spans="1:25" ht="14.25" hidden="1" customHeight="1">
      <c r="A1497" s="35" t="s">
        <v>54</v>
      </c>
      <c r="B1497" s="25" t="s">
        <v>942</v>
      </c>
      <c r="C1497" s="25" t="s">
        <v>123</v>
      </c>
      <c r="D1497" s="25" t="s">
        <v>46</v>
      </c>
      <c r="E1497" s="25" t="s">
        <v>985</v>
      </c>
      <c r="F1497" s="25" t="s">
        <v>650</v>
      </c>
      <c r="G1497" s="26"/>
      <c r="H1497" s="26"/>
      <c r="I1497" s="26"/>
      <c r="J1497" s="26">
        <f>I1497</f>
        <v>0</v>
      </c>
      <c r="K1497" s="26">
        <f>G1497+I1497</f>
        <v>0</v>
      </c>
      <c r="L1497" s="26">
        <f>H1497+J1497</f>
        <v>0</v>
      </c>
      <c r="M1497" s="26"/>
      <c r="N1497" s="26"/>
      <c r="O1497" s="26"/>
      <c r="P1497" s="26"/>
      <c r="Q1497" s="26">
        <f>M1497+O1497</f>
        <v>0</v>
      </c>
      <c r="R1497" s="26">
        <f>N1497+P1497</f>
        <v>0</v>
      </c>
      <c r="S1497" s="26"/>
      <c r="T1497" s="26"/>
      <c r="U1497" s="27"/>
      <c r="V1497" s="27"/>
      <c r="W1497" s="27">
        <f>S1497+U1497</f>
        <v>0</v>
      </c>
      <c r="X1497" s="27">
        <f>T1497+V1497</f>
        <v>0</v>
      </c>
      <c r="Y1497" s="59"/>
    </row>
    <row r="1498" spans="1:25" s="22" customFormat="1">
      <c r="A1498" s="60" t="s">
        <v>986</v>
      </c>
      <c r="B1498" s="61"/>
      <c r="C1498" s="61"/>
      <c r="D1498" s="61"/>
      <c r="E1498" s="62"/>
      <c r="F1498" s="63"/>
      <c r="G1498" s="20">
        <f t="shared" ref="G1498:X1498" si="1294">G11+G218+G294+G598+G869+G1272+G1320+G1359</f>
        <v>5814222361.1700001</v>
      </c>
      <c r="H1498" s="20">
        <f t="shared" si="1294"/>
        <v>3371026796.6500001</v>
      </c>
      <c r="I1498" s="20">
        <f t="shared" si="1294"/>
        <v>0</v>
      </c>
      <c r="J1498" s="20">
        <f t="shared" si="1294"/>
        <v>0</v>
      </c>
      <c r="K1498" s="20">
        <f t="shared" si="1294"/>
        <v>5814222361.1700001</v>
      </c>
      <c r="L1498" s="20">
        <f t="shared" si="1294"/>
        <v>3371026796.6500001</v>
      </c>
      <c r="M1498" s="20">
        <f t="shared" si="1294"/>
        <v>5903921071.46</v>
      </c>
      <c r="N1498" s="20">
        <f t="shared" si="1294"/>
        <v>3552890612.3900003</v>
      </c>
      <c r="O1498" s="20">
        <f t="shared" si="1294"/>
        <v>0</v>
      </c>
      <c r="P1498" s="20">
        <f t="shared" si="1294"/>
        <v>0</v>
      </c>
      <c r="Q1498" s="20">
        <f t="shared" si="1294"/>
        <v>5903921071.46</v>
      </c>
      <c r="R1498" s="20">
        <f t="shared" si="1294"/>
        <v>3552890612.3900003</v>
      </c>
      <c r="S1498" s="20">
        <f t="shared" si="1294"/>
        <v>4446123603.8400002</v>
      </c>
      <c r="T1498" s="20">
        <f t="shared" si="1294"/>
        <v>2184508086.4700003</v>
      </c>
      <c r="U1498" s="21">
        <f t="shared" si="1294"/>
        <v>0</v>
      </c>
      <c r="V1498" s="21">
        <f t="shared" si="1294"/>
        <v>0</v>
      </c>
      <c r="W1498" s="21">
        <f t="shared" si="1294"/>
        <v>4446123603.8400002</v>
      </c>
      <c r="X1498" s="21">
        <f t="shared" si="1294"/>
        <v>2184508086.4700003</v>
      </c>
      <c r="Y1498" s="59"/>
    </row>
    <row r="1499" spans="1:25">
      <c r="A1499" s="52" t="s">
        <v>987</v>
      </c>
      <c r="B1499" s="39"/>
      <c r="C1499" s="39"/>
      <c r="D1499" s="39"/>
      <c r="E1499" s="39"/>
      <c r="F1499" s="39"/>
      <c r="G1499" s="53"/>
      <c r="H1499" s="53"/>
      <c r="I1499" s="53"/>
      <c r="J1499" s="53"/>
      <c r="K1499" s="54"/>
      <c r="L1499" s="54"/>
      <c r="M1499" s="53"/>
      <c r="N1499" s="53"/>
      <c r="O1499" s="53"/>
      <c r="P1499" s="53"/>
      <c r="Q1499" s="54"/>
      <c r="R1499" s="54"/>
      <c r="S1499" s="53"/>
      <c r="T1499" s="55"/>
      <c r="U1499" s="55"/>
      <c r="V1499" s="55"/>
      <c r="W1499" s="56"/>
      <c r="X1499" s="56"/>
    </row>
    <row r="1500" spans="1:25">
      <c r="A1500" s="57"/>
      <c r="B1500" s="39"/>
      <c r="C1500" s="39"/>
      <c r="D1500" s="39"/>
      <c r="E1500" s="39"/>
      <c r="F1500" s="39"/>
      <c r="G1500" s="53"/>
      <c r="H1500" s="53"/>
      <c r="I1500" s="53"/>
      <c r="J1500" s="53"/>
      <c r="K1500" s="53"/>
      <c r="L1500" s="53"/>
      <c r="M1500" s="53"/>
      <c r="N1500" s="53"/>
      <c r="O1500" s="53"/>
      <c r="P1500" s="53"/>
      <c r="Q1500" s="53"/>
      <c r="R1500" s="53"/>
      <c r="S1500" s="53"/>
      <c r="T1500" s="55"/>
      <c r="U1500" s="55"/>
      <c r="V1500" s="55"/>
      <c r="W1500" s="55"/>
      <c r="X1500" s="55"/>
    </row>
    <row r="1501" spans="1:25">
      <c r="A1501" s="57"/>
      <c r="B1501" s="39"/>
      <c r="C1501" s="39"/>
      <c r="D1501" s="39"/>
      <c r="E1501" s="39"/>
      <c r="F1501" s="39"/>
      <c r="G1501" s="53"/>
      <c r="H1501" s="53"/>
      <c r="I1501" s="53"/>
      <c r="J1501" s="53"/>
      <c r="K1501" s="53"/>
      <c r="L1501" s="53"/>
      <c r="M1501" s="53"/>
      <c r="N1501" s="53"/>
      <c r="O1501" s="53"/>
      <c r="P1501" s="53"/>
      <c r="Q1501" s="53"/>
      <c r="R1501" s="53"/>
      <c r="S1501" s="53"/>
      <c r="T1501" s="55"/>
      <c r="U1501" s="55"/>
      <c r="V1501" s="55"/>
      <c r="W1501" s="55"/>
      <c r="X1501" s="55"/>
    </row>
    <row r="1502" spans="1:25">
      <c r="A1502" s="57"/>
      <c r="B1502" s="39"/>
      <c r="C1502" s="39"/>
      <c r="D1502" s="39"/>
      <c r="E1502" s="39"/>
      <c r="F1502" s="39"/>
      <c r="G1502" s="53"/>
      <c r="H1502" s="53"/>
      <c r="I1502" s="53"/>
      <c r="J1502" s="53"/>
      <c r="K1502" s="53"/>
      <c r="L1502" s="53"/>
      <c r="M1502" s="53"/>
      <c r="N1502" s="53"/>
      <c r="O1502" s="53"/>
      <c r="P1502" s="53"/>
      <c r="Q1502" s="53"/>
      <c r="R1502" s="53"/>
      <c r="S1502" s="53"/>
      <c r="T1502" s="55"/>
      <c r="U1502" s="55"/>
      <c r="V1502" s="55"/>
      <c r="W1502" s="55"/>
      <c r="X1502" s="55"/>
    </row>
    <row r="1503" spans="1:25">
      <c r="A1503" s="57"/>
      <c r="B1503" s="39"/>
      <c r="C1503" s="39"/>
      <c r="D1503" s="39"/>
      <c r="E1503" s="39"/>
      <c r="F1503" s="39"/>
      <c r="G1503" s="53"/>
      <c r="H1503" s="53"/>
      <c r="I1503" s="53"/>
      <c r="J1503" s="53"/>
      <c r="K1503" s="53"/>
      <c r="L1503" s="53"/>
      <c r="M1503" s="53"/>
      <c r="N1503" s="53"/>
      <c r="O1503" s="53"/>
      <c r="P1503" s="53"/>
      <c r="Q1503" s="53"/>
      <c r="R1503" s="53"/>
      <c r="S1503" s="53"/>
      <c r="T1503" s="55"/>
      <c r="U1503" s="55"/>
      <c r="V1503" s="55"/>
      <c r="W1503" s="55"/>
      <c r="X1503" s="55"/>
    </row>
    <row r="1504" spans="1:25">
      <c r="A1504" s="57"/>
      <c r="B1504" s="39"/>
      <c r="C1504" s="39"/>
      <c r="D1504" s="39"/>
      <c r="E1504" s="39"/>
      <c r="F1504" s="39"/>
      <c r="G1504" s="53"/>
      <c r="H1504" s="53"/>
      <c r="I1504" s="53"/>
      <c r="J1504" s="53"/>
      <c r="K1504" s="53"/>
      <c r="L1504" s="53"/>
      <c r="M1504" s="53"/>
      <c r="N1504" s="53"/>
      <c r="O1504" s="53"/>
      <c r="P1504" s="53"/>
      <c r="Q1504" s="53"/>
      <c r="R1504" s="53"/>
      <c r="S1504" s="53"/>
      <c r="T1504" s="55"/>
      <c r="U1504" s="55"/>
      <c r="V1504" s="55"/>
      <c r="W1504" s="55"/>
      <c r="X1504" s="55"/>
    </row>
    <row r="1505" spans="1:24">
      <c r="A1505" s="57"/>
      <c r="B1505" s="39"/>
      <c r="C1505" s="39"/>
      <c r="D1505" s="39"/>
      <c r="E1505" s="39"/>
      <c r="F1505" s="39"/>
      <c r="G1505" s="53"/>
      <c r="H1505" s="53"/>
      <c r="I1505" s="53"/>
      <c r="J1505" s="53"/>
      <c r="K1505" s="53"/>
      <c r="L1505" s="53"/>
      <c r="M1505" s="53"/>
      <c r="N1505" s="53"/>
      <c r="O1505" s="53"/>
      <c r="P1505" s="53"/>
      <c r="Q1505" s="53"/>
      <c r="R1505" s="53"/>
      <c r="S1505" s="53"/>
      <c r="T1505" s="55"/>
      <c r="U1505" s="55"/>
      <c r="V1505" s="55"/>
      <c r="W1505" s="55"/>
      <c r="X1505" s="55"/>
    </row>
    <row r="1506" spans="1:24">
      <c r="A1506" s="57"/>
      <c r="B1506" s="39"/>
      <c r="C1506" s="39"/>
      <c r="D1506" s="39"/>
      <c r="E1506" s="39"/>
      <c r="F1506" s="39"/>
      <c r="G1506" s="53"/>
      <c r="H1506" s="53"/>
      <c r="I1506" s="53"/>
      <c r="J1506" s="53"/>
      <c r="K1506" s="53"/>
      <c r="L1506" s="53"/>
      <c r="M1506" s="53"/>
      <c r="N1506" s="53"/>
      <c r="O1506" s="53"/>
      <c r="P1506" s="53"/>
      <c r="Q1506" s="53"/>
      <c r="R1506" s="53"/>
      <c r="S1506" s="53"/>
      <c r="T1506" s="55"/>
      <c r="U1506" s="55"/>
      <c r="V1506" s="55"/>
      <c r="W1506" s="55"/>
      <c r="X1506" s="55"/>
    </row>
    <row r="1507" spans="1:24">
      <c r="A1507" s="57"/>
      <c r="B1507" s="39"/>
      <c r="C1507" s="39"/>
      <c r="D1507" s="39"/>
      <c r="E1507" s="39"/>
      <c r="F1507" s="39"/>
      <c r="G1507" s="53"/>
      <c r="H1507" s="53"/>
      <c r="I1507" s="53"/>
      <c r="J1507" s="53"/>
      <c r="K1507" s="53"/>
      <c r="L1507" s="53"/>
      <c r="M1507" s="53"/>
      <c r="N1507" s="53"/>
      <c r="O1507" s="53"/>
      <c r="P1507" s="53"/>
      <c r="Q1507" s="53"/>
      <c r="R1507" s="53"/>
      <c r="S1507" s="53"/>
      <c r="T1507" s="55"/>
      <c r="U1507" s="55"/>
      <c r="V1507" s="55"/>
      <c r="W1507" s="55"/>
      <c r="X1507" s="55"/>
    </row>
  </sheetData>
  <autoFilter ref="A9:X1499"/>
  <mergeCells count="30">
    <mergeCell ref="X9:X10"/>
    <mergeCell ref="V9:V10"/>
    <mergeCell ref="A1:X1"/>
    <mergeCell ref="A2:X2"/>
    <mergeCell ref="A3:X3"/>
    <mergeCell ref="A5:D5"/>
    <mergeCell ref="A6:X6"/>
    <mergeCell ref="W9:W10"/>
    <mergeCell ref="L9:L10"/>
    <mergeCell ref="M9:M10"/>
    <mergeCell ref="N9:N10"/>
    <mergeCell ref="O9:O10"/>
    <mergeCell ref="P9:P10"/>
    <mergeCell ref="Q9:Q10"/>
    <mergeCell ref="A1498:F1498"/>
    <mergeCell ref="R9:R10"/>
    <mergeCell ref="S9:S10"/>
    <mergeCell ref="T9:T10"/>
    <mergeCell ref="U9:U10"/>
    <mergeCell ref="F9:F10"/>
    <mergeCell ref="G9:G10"/>
    <mergeCell ref="H9:H10"/>
    <mergeCell ref="I9:I10"/>
    <mergeCell ref="J9:J10"/>
    <mergeCell ref="K9:K10"/>
    <mergeCell ref="A9:A10"/>
    <mergeCell ref="B9:B10"/>
    <mergeCell ref="C9:C10"/>
    <mergeCell ref="D9:D10"/>
    <mergeCell ref="E9:E10"/>
  </mergeCells>
  <pageMargins left="0.43307086614173229" right="3.937007874015748E-2" top="0.7480314960629921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4.ведомства</vt:lpstr>
      <vt:lpstr>'4.ведомства'!_Hlk95217897</vt:lpstr>
      <vt:lpstr>'4.ведомства'!Область_печати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2024-12-13T12:26:27Z</cp:lastPrinted>
  <dcterms:created xsi:type="dcterms:W3CDTF">2024-12-13T06:12:10Z</dcterms:created>
  <dcterms:modified xsi:type="dcterms:W3CDTF">2024-12-17T09:52:58Z</dcterms:modified>
</cp:coreProperties>
</file>